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seauformationparis-my.sharepoint.com/personal/isabelle_brun_reseauformationparis_onmicrosoft_com/Documents/Bureau/FSE/"/>
    </mc:Choice>
  </mc:AlternateContent>
  <xr:revisionPtr revIDLastSave="0" documentId="8_{DDDD5322-BA40-4E41-8DBE-E4B7B143C3FD}" xr6:coauthVersionLast="47" xr6:coauthVersionMax="47" xr10:uidLastSave="{00000000-0000-0000-0000-000000000000}"/>
  <bookViews>
    <workbookView xWindow="20370" yWindow="-120" windowWidth="29040" windowHeight="15840" tabRatio="697" activeTab="3" xr2:uid="{97D57D13-CF90-4D56-8385-78424C573F57}"/>
  </bookViews>
  <sheets>
    <sheet name="Notice" sheetId="3" r:id="rId1"/>
    <sheet name="Synthèse" sheetId="23" state="hidden" r:id="rId2"/>
    <sheet name="Synthèse classée" sheetId="28" r:id="rId3"/>
    <sheet name="IDFxxxxxx" sheetId="14" r:id="rId4"/>
  </sheets>
  <definedNames>
    <definedName name="ListeIF" localSheetId="1">OFFSET(Synthèse!$B$10,0,0,COUNTA(Synthèse!$F:$F)-1)</definedName>
    <definedName name="_xlnm.Print_Area" localSheetId="3">IDFxxxxxx!$B$2:$I$160</definedName>
    <definedName name="_xlnm.Print_Area" localSheetId="0">Notice!$B:$F</definedName>
    <definedName name="_xlnm.Print_Area" localSheetId="1">Synthèse!$B$2:$O$1048576</definedName>
    <definedName name="_xlnm.Print_Area" localSheetId="2">'Synthèse classée'!$B$2:$O$100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8" l="1"/>
  <c r="B41" i="23" a="1"/>
  <c r="B89" i="23" a="1"/>
  <c r="B86" i="23" a="1"/>
  <c r="B77" i="23" a="1"/>
  <c r="B80" i="23" a="1"/>
  <c r="B50" i="23" a="1"/>
  <c r="B82" i="23" a="1"/>
  <c r="B52" i="23" a="1"/>
  <c r="B47" i="23" a="1"/>
  <c r="B55" i="23" a="1"/>
  <c r="B71" i="23" a="1"/>
  <c r="B10" i="23" a="1"/>
  <c r="B72" i="23" a="1"/>
  <c r="B92" i="23" a="1"/>
  <c r="B90" i="23" a="1"/>
  <c r="B100" i="23" a="1"/>
  <c r="B43" i="23" a="1"/>
  <c r="B49" i="23" a="1"/>
  <c r="B85" i="23" a="1"/>
  <c r="B53" i="23" a="1"/>
  <c r="B78" i="23" a="1"/>
  <c r="B62" i="23" a="1"/>
  <c r="B94" i="23" a="1"/>
  <c r="B87" i="23" a="1"/>
  <c r="B64" i="23" a="1"/>
  <c r="B63" i="23" a="1"/>
  <c r="B57" i="23" a="1"/>
  <c r="B83" i="23" a="1"/>
  <c r="B59" i="23" a="1"/>
  <c r="B67" i="23" a="1"/>
  <c r="B65" i="23" a="1"/>
  <c r="B81" i="23" a="1"/>
  <c r="B58" i="23" a="1"/>
  <c r="B74" i="23" a="1"/>
  <c r="B95" i="23" a="1"/>
  <c r="B96" i="23" a="1"/>
  <c r="B93" i="23" a="1"/>
  <c r="B91" i="23" a="1"/>
  <c r="B48" i="23" a="1"/>
  <c r="B42" i="23" a="1"/>
  <c r="B98" i="23" a="1"/>
  <c r="B66" i="23" a="1"/>
  <c r="B73" i="23" a="1"/>
  <c r="B79" i="23" a="1"/>
  <c r="B45" i="23" a="1"/>
  <c r="B61" i="23" a="1"/>
  <c r="B84" i="23" a="1"/>
  <c r="B70" i="23" a="1"/>
  <c r="B60" i="23" a="1"/>
  <c r="B99" i="23" a="1"/>
  <c r="B40" i="23" a="1"/>
  <c r="B54" i="23" a="1"/>
  <c r="B44" i="23" a="1"/>
  <c r="B69" i="23" a="1"/>
  <c r="B88" i="23" a="1"/>
  <c r="B51" i="23" a="1"/>
  <c r="B97" i="23" a="1"/>
  <c r="B46" i="23" a="1"/>
  <c r="B76" i="23" a="1"/>
  <c r="B75" i="23" a="1"/>
  <c r="B56" i="23" a="1"/>
  <c r="B68" i="23" a="1"/>
  <c r="B88" i="23" l="1"/>
  <c r="B89" i="23"/>
  <c r="B96" i="23"/>
  <c r="B87" i="23"/>
  <c r="B98" i="23"/>
  <c r="B85" i="23"/>
  <c r="B80" i="23"/>
  <c r="B72" i="23"/>
  <c r="B65" i="23"/>
  <c r="B92" i="23"/>
  <c r="B95" i="23"/>
  <c r="B97" i="23"/>
  <c r="B47" i="23"/>
  <c r="B100" i="23"/>
  <c r="B94" i="23"/>
  <c r="B86" i="23"/>
  <c r="B78" i="23"/>
  <c r="B55" i="23"/>
  <c r="B99" i="23"/>
  <c r="B93" i="23"/>
  <c r="B84" i="23"/>
  <c r="B91" i="23"/>
  <c r="B83" i="23"/>
  <c r="B75" i="23"/>
  <c r="B63" i="23"/>
  <c r="B77" i="23"/>
  <c r="B90" i="23"/>
  <c r="B82" i="23"/>
  <c r="B74" i="23"/>
  <c r="B79" i="23"/>
  <c r="B71" i="23"/>
  <c r="B68" i="23"/>
  <c r="B76" i="23"/>
  <c r="B70" i="23"/>
  <c r="B81" i="23"/>
  <c r="B73" i="23"/>
  <c r="B69" i="23"/>
  <c r="B61" i="23"/>
  <c r="B53" i="23"/>
  <c r="B45" i="23"/>
  <c r="B66" i="23"/>
  <c r="B58" i="23"/>
  <c r="B50" i="23"/>
  <c r="B42" i="23"/>
  <c r="B60" i="23"/>
  <c r="B52" i="23"/>
  <c r="B44" i="23"/>
  <c r="B57" i="23"/>
  <c r="B49" i="23"/>
  <c r="B41" i="23"/>
  <c r="B62" i="23"/>
  <c r="B54" i="23"/>
  <c r="B46" i="23"/>
  <c r="B67" i="23"/>
  <c r="B59" i="23"/>
  <c r="B51" i="23"/>
  <c r="B43" i="23"/>
  <c r="B64" i="23"/>
  <c r="B56" i="23"/>
  <c r="B48" i="23"/>
  <c r="B40" i="23"/>
  <c r="B10" i="23"/>
  <c r="B6" i="23"/>
  <c r="D8" i="14" l="1" a="1"/>
  <c r="D8" i="14" s="1"/>
  <c r="I47" i="14" l="1"/>
  <c r="K47" i="14" s="1"/>
  <c r="I46" i="14"/>
  <c r="K46" i="14" s="1"/>
  <c r="I78" i="14"/>
  <c r="I77" i="14"/>
  <c r="K93" i="14"/>
  <c r="K92" i="14"/>
  <c r="K91" i="14"/>
  <c r="K87" i="14"/>
  <c r="K86" i="14"/>
  <c r="K85" i="14"/>
  <c r="K81" i="14"/>
  <c r="K80" i="14"/>
  <c r="K79" i="14"/>
  <c r="I94" i="14"/>
  <c r="H63" i="14" s="1"/>
  <c r="I63" i="14"/>
  <c r="I62" i="14"/>
  <c r="E68" i="14" s="1"/>
  <c r="H62" i="14"/>
  <c r="G62" i="14"/>
  <c r="F62" i="14"/>
  <c r="E62" i="14"/>
  <c r="D62" i="14"/>
  <c r="I61" i="14"/>
  <c r="E67" i="14" s="1"/>
  <c r="H61" i="14"/>
  <c r="G61" i="14"/>
  <c r="F61" i="14"/>
  <c r="E61" i="14"/>
  <c r="D61" i="14"/>
  <c r="K56" i="14"/>
  <c r="K55" i="14"/>
  <c r="K54" i="14"/>
  <c r="K51" i="14"/>
  <c r="K50" i="14"/>
  <c r="K43" i="14"/>
  <c r="K42" i="14"/>
  <c r="K41" i="14"/>
  <c r="K40" i="14"/>
  <c r="K37" i="14"/>
  <c r="K36" i="14"/>
  <c r="K35" i="14"/>
  <c r="K34" i="14"/>
  <c r="K31" i="14"/>
  <c r="K30" i="14"/>
  <c r="K29" i="14"/>
  <c r="K26" i="14"/>
  <c r="K25" i="14"/>
  <c r="K24" i="14"/>
  <c r="K21" i="14"/>
  <c r="K20" i="14"/>
  <c r="K19" i="14"/>
  <c r="H64" i="14" l="1"/>
  <c r="E69" i="14"/>
  <c r="E70" i="14" s="1"/>
  <c r="I64" i="14"/>
  <c r="D67" i="14"/>
  <c r="D68" i="14"/>
  <c r="F68" i="14" s="1"/>
  <c r="G68" i="14" s="1"/>
  <c r="D63" i="14"/>
  <c r="D64" i="14" s="1"/>
  <c r="E63" i="14"/>
  <c r="E64" i="14" s="1"/>
  <c r="F63" i="14"/>
  <c r="F64" i="14" s="1"/>
  <c r="G63" i="14"/>
  <c r="G64" i="14" s="1"/>
  <c r="F67" i="14" l="1"/>
  <c r="G67" i="14" s="1"/>
  <c r="D69" i="14"/>
  <c r="G87" i="23" a="1"/>
  <c r="G90" i="23" a="1"/>
  <c r="D41" i="23" a="1"/>
  <c r="C54" i="23" a="1"/>
  <c r="M87" i="23" a="1"/>
  <c r="N88" i="23" a="1"/>
  <c r="N60" i="23" a="1"/>
  <c r="F42" i="23" a="1"/>
  <c r="B13" i="23" a="1"/>
  <c r="D44" i="23" a="1"/>
  <c r="I44" i="23" a="1"/>
  <c r="H68" i="23" a="1"/>
  <c r="N49" i="23" a="1"/>
  <c r="K78" i="23" a="1"/>
  <c r="K49" i="23" a="1"/>
  <c r="J61" i="23" a="1"/>
  <c r="K42" i="23" a="1"/>
  <c r="D83" i="23" a="1"/>
  <c r="E84" i="23" a="1"/>
  <c r="F50" i="23" a="1"/>
  <c r="K47" i="23" a="1"/>
  <c r="M81" i="23" a="1"/>
  <c r="K46" i="23" a="1"/>
  <c r="E57" i="23" a="1"/>
  <c r="G100" i="23" a="1"/>
  <c r="C42" i="23" a="1"/>
  <c r="M94" i="23" a="1"/>
  <c r="N64" i="23" a="1"/>
  <c r="M84" i="23" a="1"/>
  <c r="K95" i="23" a="1"/>
  <c r="E79" i="23" a="1"/>
  <c r="E53" i="23" a="1"/>
  <c r="I82" i="23" a="1"/>
  <c r="M45" i="23" a="1"/>
  <c r="H80" i="23" a="1"/>
  <c r="K70" i="23" a="1"/>
  <c r="N92" i="23" a="1"/>
  <c r="L76" i="23" a="1"/>
  <c r="M58" i="23" a="1"/>
  <c r="I71" i="23" a="1"/>
  <c r="E60" i="23" a="1"/>
  <c r="D74" i="23" a="1"/>
  <c r="K71" i="23" a="1"/>
  <c r="K102" i="23" a="1"/>
  <c r="K50" i="23" a="1"/>
  <c r="F73" i="23" a="1"/>
  <c r="H46" i="23" a="1"/>
  <c r="G66" i="23" a="1"/>
  <c r="I70" i="23" a="1"/>
  <c r="E45" i="23" a="1"/>
  <c r="I68" i="23" a="1"/>
  <c r="B16" i="23" a="1"/>
  <c r="K83" i="23" a="1"/>
  <c r="J74" i="23" a="1"/>
  <c r="H65" i="23" a="1"/>
  <c r="J82" i="23" a="1"/>
  <c r="H57" i="23" a="1"/>
  <c r="N54" i="23" a="1"/>
  <c r="H47" i="23" a="1"/>
  <c r="G57" i="23" a="1"/>
  <c r="J102" i="23" a="1"/>
  <c r="N50" i="23" a="1"/>
  <c r="E62" i="23" a="1"/>
  <c r="K92" i="23" a="1"/>
  <c r="M86" i="23" a="1"/>
  <c r="D85" i="23" a="1"/>
  <c r="F78" i="23" a="1"/>
  <c r="C69" i="23" a="1"/>
  <c r="F89" i="23" a="1"/>
  <c r="K84" i="23" a="1"/>
  <c r="D45" i="23" a="1"/>
  <c r="M82" i="23" a="1"/>
  <c r="L62" i="23" a="1"/>
  <c r="I10" i="23" a="1"/>
  <c r="I75" i="23" a="1"/>
  <c r="C64" i="23" a="1"/>
  <c r="D97" i="23" a="1"/>
  <c r="L99" i="23" a="1"/>
  <c r="M49" i="23" a="1"/>
  <c r="K53" i="23" a="1"/>
  <c r="I43" i="23" a="1"/>
  <c r="D80" i="23" a="1"/>
  <c r="H70" i="23" a="1"/>
  <c r="E92" i="23" a="1"/>
  <c r="C71" i="23" a="1"/>
  <c r="J99" i="23" a="1"/>
  <c r="K48" i="23" a="1"/>
  <c r="B27" i="23" a="1"/>
  <c r="M74" i="23" a="1"/>
  <c r="G41" i="23" a="1"/>
  <c r="F51" i="23" a="1"/>
  <c r="D69" i="23" a="1"/>
  <c r="F92" i="23" a="1"/>
  <c r="E82" i="23" a="1"/>
  <c r="C92" i="23" a="1"/>
  <c r="L49" i="23" a="1"/>
  <c r="G55" i="23" a="1"/>
  <c r="L40" i="23" a="1"/>
  <c r="G44" i="23" a="1"/>
  <c r="F67" i="23" a="1"/>
  <c r="C51" i="23" a="1"/>
  <c r="H64" i="23" a="1"/>
  <c r="H90" i="23" a="1"/>
  <c r="L59" i="23" a="1"/>
  <c r="D71" i="23" a="1"/>
  <c r="G91" i="23" a="1"/>
  <c r="E72" i="23" a="1"/>
  <c r="M79" i="23" a="1"/>
  <c r="E77" i="23" a="1"/>
  <c r="B34" i="23" a="1"/>
  <c r="D70" i="23" a="1"/>
  <c r="J44" i="23" a="1"/>
  <c r="G97" i="23" a="1"/>
  <c r="C67" i="23" a="1"/>
  <c r="B26" i="23" a="1"/>
  <c r="I54" i="23" a="1"/>
  <c r="K98" i="23" a="1"/>
  <c r="M57" i="23" a="1"/>
  <c r="L74" i="23" a="1"/>
  <c r="E42" i="23" a="1"/>
  <c r="M63" i="23" a="1"/>
  <c r="H10" i="23" a="1"/>
  <c r="H51" i="23" a="1"/>
  <c r="L60" i="23" a="1"/>
  <c r="I96" i="23" a="1"/>
  <c r="G71" i="23" a="1"/>
  <c r="H66" i="23" a="1"/>
  <c r="L100" i="23" a="1"/>
  <c r="E48" i="23" a="1"/>
  <c r="H78" i="23" a="1"/>
  <c r="J65" i="23" a="1"/>
  <c r="F61" i="23" a="1"/>
  <c r="L54" i="23" a="1"/>
  <c r="N79" i="23" a="1"/>
  <c r="I64" i="23" a="1"/>
  <c r="L80" i="23" a="1"/>
  <c r="H48" i="23" a="1"/>
  <c r="F77" i="23" a="1"/>
  <c r="I59" i="23" a="1"/>
  <c r="N45" i="23" a="1"/>
  <c r="G92" i="23" a="1"/>
  <c r="J55" i="23" a="1"/>
  <c r="L97" i="23" a="1"/>
  <c r="H93" i="23" a="1"/>
  <c r="I83" i="23" a="1"/>
  <c r="J81" i="23" a="1"/>
  <c r="H84" i="23" a="1"/>
  <c r="F95" i="23" a="1"/>
  <c r="B17" i="23" a="1"/>
  <c r="J60" i="23" a="1"/>
  <c r="L51" i="23" a="1"/>
  <c r="D79" i="23" a="1"/>
  <c r="N80" i="23" a="1"/>
  <c r="D98" i="23" a="1"/>
  <c r="N46" i="23" a="1"/>
  <c r="C62" i="23" a="1"/>
  <c r="E47" i="23" a="1"/>
  <c r="E55" i="23" a="1"/>
  <c r="E63" i="23" a="1"/>
  <c r="F82" i="23" a="1"/>
  <c r="H56" i="23" a="1"/>
  <c r="D47" i="23" a="1"/>
  <c r="I94" i="23" a="1"/>
  <c r="E56" i="23" a="1"/>
  <c r="I56" i="23" a="1"/>
  <c r="H91" i="23" a="1"/>
  <c r="K79" i="23" a="1"/>
  <c r="H50" i="23" a="1"/>
  <c r="D40" i="23" a="1"/>
  <c r="N78" i="23" a="1"/>
  <c r="G65" i="23" a="1"/>
  <c r="K43" i="23" a="1"/>
  <c r="M40" i="23" a="1"/>
  <c r="G50" i="23" a="1"/>
  <c r="K67" i="23" a="1"/>
  <c r="L92" i="23" a="1"/>
  <c r="D100" i="23" a="1"/>
  <c r="M44" i="23" a="1"/>
  <c r="F72" i="23" a="1"/>
  <c r="N83" i="23" a="1"/>
  <c r="M68" i="23" a="1"/>
  <c r="I95" i="23" a="1"/>
  <c r="J63" i="23" a="1"/>
  <c r="F56" i="23" a="1"/>
  <c r="F49" i="23" a="1"/>
  <c r="L82" i="23" a="1"/>
  <c r="L79" i="23" a="1"/>
  <c r="N97" i="23" a="1"/>
  <c r="H96" i="23" a="1"/>
  <c r="C58" i="23" a="1"/>
  <c r="N98" i="23" a="1"/>
  <c r="M66" i="23" a="1"/>
  <c r="L57" i="23" a="1"/>
  <c r="I57" i="23" a="1"/>
  <c r="N96" i="23" a="1"/>
  <c r="I63" i="23" a="1"/>
  <c r="M72" i="23" a="1"/>
  <c r="H99" i="23" a="1"/>
  <c r="I62" i="23" a="1"/>
  <c r="M54" i="23" a="1"/>
  <c r="C86" i="23" a="1"/>
  <c r="B33" i="23" a="1"/>
  <c r="C81" i="23" a="1"/>
  <c r="F66" i="23" a="1"/>
  <c r="G46" i="23" a="1"/>
  <c r="M71" i="23" a="1"/>
  <c r="G72" i="23" a="1"/>
  <c r="F57" i="23" a="1"/>
  <c r="N75" i="23" a="1"/>
  <c r="J73" i="23" a="1"/>
  <c r="K63" i="23" a="1"/>
  <c r="K52" i="23" a="1"/>
  <c r="E58" i="23" a="1"/>
  <c r="I73" i="23" a="1"/>
  <c r="M56" i="23" a="1"/>
  <c r="I78" i="23" a="1"/>
  <c r="G88" i="23" a="1"/>
  <c r="H86" i="23" a="1"/>
  <c r="M65" i="23" a="1"/>
  <c r="H73" i="23" a="1"/>
  <c r="M100" i="23" a="1"/>
  <c r="I85" i="23" a="1"/>
  <c r="N85" i="23" a="1"/>
  <c r="N76" i="23" a="1"/>
  <c r="N58" i="23" a="1"/>
  <c r="E61" i="23" a="1"/>
  <c r="F69" i="23" a="1"/>
  <c r="M99" i="23" a="1"/>
  <c r="M93" i="23" a="1"/>
  <c r="D56" i="23" a="1"/>
  <c r="K69" i="23" a="1"/>
  <c r="G51" i="23" a="1"/>
  <c r="C99" i="23" a="1"/>
  <c r="E52" i="23" a="1"/>
  <c r="J95" i="23" a="1"/>
  <c r="K91" i="23" a="1"/>
  <c r="H44" i="23" a="1"/>
  <c r="F71" i="23" a="1"/>
  <c r="N71" i="23" a="1"/>
  <c r="I66" i="23" a="1"/>
  <c r="M51" i="23" a="1"/>
  <c r="H41" i="23" a="1"/>
  <c r="K41" i="23" a="1"/>
  <c r="G49" i="23" a="1"/>
  <c r="N42" i="23" a="1"/>
  <c r="F85" i="23" a="1"/>
  <c r="E74" i="23" a="1"/>
  <c r="J89" i="23" a="1"/>
  <c r="I97" i="23" a="1"/>
  <c r="G73" i="23" a="1"/>
  <c r="L45" i="23" a="1"/>
  <c r="H85" i="23" a="1"/>
  <c r="H77" i="23" a="1"/>
  <c r="L71" i="23" a="1"/>
  <c r="C83" i="23" a="1"/>
  <c r="N95" i="23" a="1"/>
  <c r="L50" i="23" a="1"/>
  <c r="K75" i="23" a="1"/>
  <c r="F99" i="23" a="1"/>
  <c r="C40" i="23" a="1"/>
  <c r="N59" i="23" a="1"/>
  <c r="N53" i="23" a="1"/>
  <c r="G76" i="23" a="1"/>
  <c r="M88" i="23" a="1"/>
  <c r="J75" i="23" a="1"/>
  <c r="M78" i="23" a="1"/>
  <c r="K94" i="23" a="1"/>
  <c r="D89" i="23" a="1"/>
  <c r="J100" i="23" a="1"/>
  <c r="K51" i="23" a="1"/>
  <c r="F43" i="23" a="1"/>
  <c r="E69" i="23" a="1"/>
  <c r="E89" i="23" a="1"/>
  <c r="G102" i="23" a="1"/>
  <c r="L95" i="23" a="1"/>
  <c r="G98" i="23" a="1"/>
  <c r="E73" i="23" a="1"/>
  <c r="H69" i="23" a="1"/>
  <c r="N51" i="23" a="1"/>
  <c r="I87" i="23" a="1"/>
  <c r="E100" i="23" a="1"/>
  <c r="M43" i="23" a="1"/>
  <c r="M46" i="23" a="1"/>
  <c r="C75" i="23" a="1"/>
  <c r="N89" i="23" a="1"/>
  <c r="E40" i="23" a="1"/>
  <c r="D65" i="23" a="1"/>
  <c r="L93" i="23" a="1"/>
  <c r="K97" i="23" a="1"/>
  <c r="K100" i="23" a="1"/>
  <c r="H45" i="23" a="1"/>
  <c r="J51" i="23" a="1"/>
  <c r="F45" i="23" a="1"/>
  <c r="M50" i="23" a="1"/>
  <c r="C77" i="23" a="1"/>
  <c r="G78" i="23" a="1"/>
  <c r="M59" i="23" a="1"/>
  <c r="K72" i="23" a="1"/>
  <c r="G79" i="23" a="1"/>
  <c r="G69" i="23" a="1"/>
  <c r="N91" i="23" a="1"/>
  <c r="C90" i="23" a="1"/>
  <c r="J84" i="23" a="1"/>
  <c r="N93" i="23" a="1"/>
  <c r="H62" i="23" a="1"/>
  <c r="N40" i="23" a="1"/>
  <c r="C60" i="23" a="1"/>
  <c r="L63" i="23" a="1"/>
  <c r="N67" i="23" a="1"/>
  <c r="D51" i="23" a="1"/>
  <c r="I72" i="23" a="1"/>
  <c r="J42" i="23" a="1"/>
  <c r="H89" i="23" a="1"/>
  <c r="B39" i="23" a="1"/>
  <c r="K74" i="23" a="1"/>
  <c r="L73" i="23" a="1"/>
  <c r="J57" i="23" a="1"/>
  <c r="J52" i="23" a="1"/>
  <c r="J85" i="23" a="1"/>
  <c r="I40" i="23" a="1"/>
  <c r="B21" i="23" a="1"/>
  <c r="L75" i="23" a="1"/>
  <c r="J47" i="23" a="1"/>
  <c r="I55" i="23" a="1"/>
  <c r="J88" i="23" a="1"/>
  <c r="K64" i="23" a="1"/>
  <c r="D99" i="23" a="1"/>
  <c r="D53" i="23" a="1"/>
  <c r="C82" i="23" a="1"/>
  <c r="H42" i="23" a="1"/>
  <c r="J50" i="23" a="1"/>
  <c r="I84" i="23" a="1"/>
  <c r="C66" i="23" a="1"/>
  <c r="D72" i="23" a="1"/>
  <c r="M67" i="23" a="1"/>
  <c r="G83" i="23" a="1"/>
  <c r="F75" i="23" a="1"/>
  <c r="C41" i="23" a="1"/>
  <c r="E68" i="23" a="1"/>
  <c r="J86" i="23" a="1"/>
  <c r="C59" i="23" a="1"/>
  <c r="E43" i="23" a="1"/>
  <c r="K76" i="23" a="1"/>
  <c r="J62" i="23" a="1"/>
  <c r="K60" i="23" a="1"/>
  <c r="B32" i="23" a="1"/>
  <c r="L89" i="23" a="1"/>
  <c r="N90" i="23" a="1"/>
  <c r="G75" i="23" a="1"/>
  <c r="N63" i="23" a="1"/>
  <c r="H81" i="23" a="1"/>
  <c r="D77" i="23" a="1"/>
  <c r="I99" i="23" a="1"/>
  <c r="B35" i="23" a="1"/>
  <c r="L90" i="23" a="1"/>
  <c r="F48" i="23" a="1"/>
  <c r="I60" i="23" a="1"/>
  <c r="M55" i="23" a="1"/>
  <c r="I86" i="23" a="1"/>
  <c r="M70" i="23" a="1"/>
  <c r="H92" i="23" a="1"/>
  <c r="E95" i="23" a="1"/>
  <c r="H52" i="23" a="1"/>
  <c r="E51" i="23" a="1"/>
  <c r="F74" i="23" a="1"/>
  <c r="I45" i="23" a="1"/>
  <c r="C72" i="23" a="1"/>
  <c r="J83" i="23" a="1"/>
  <c r="E44" i="23" a="1"/>
  <c r="M60" i="23" a="1"/>
  <c r="F81" i="23" a="1"/>
  <c r="J98" i="23" a="1"/>
  <c r="M75" i="23" a="1"/>
  <c r="C91" i="23" a="1"/>
  <c r="B19" i="23" a="1"/>
  <c r="B24" i="23" a="1"/>
  <c r="M76" i="23" a="1"/>
  <c r="J58" i="23" a="1"/>
  <c r="C93" i="23" a="1"/>
  <c r="K61" i="23" a="1"/>
  <c r="C68" i="23" a="1"/>
  <c r="F96" i="23" a="1"/>
  <c r="F76" i="23" a="1"/>
  <c r="C47" i="23" a="1"/>
  <c r="C88" i="23" a="1"/>
  <c r="E85" i="23" a="1"/>
  <c r="N61" i="23" a="1"/>
  <c r="D78" i="23" a="1"/>
  <c r="G93" i="23" a="1"/>
  <c r="N57" i="23" a="1"/>
  <c r="D93" i="23" a="1"/>
  <c r="B22" i="23" a="1"/>
  <c r="K73" i="23" a="1"/>
  <c r="C49" i="23" a="1"/>
  <c r="C65" i="23" a="1"/>
  <c r="G45" i="23" a="1"/>
  <c r="C43" i="23" a="1"/>
  <c r="E67" i="23" a="1"/>
  <c r="G56" i="23" a="1"/>
  <c r="J72" i="23" a="1"/>
  <c r="D64" i="23" a="1"/>
  <c r="D95" i="23" a="1"/>
  <c r="F98" i="23" a="1"/>
  <c r="H71" i="23" a="1"/>
  <c r="G42" i="23" a="1"/>
  <c r="F41" i="23" a="1"/>
  <c r="L85" i="23" a="1"/>
  <c r="B36" i="23" a="1"/>
  <c r="C76" i="23" a="1"/>
  <c r="L66" i="23" a="1"/>
  <c r="J48" i="23" a="1"/>
  <c r="E41" i="23" a="1"/>
  <c r="L102" i="23" a="1"/>
  <c r="J87" i="23" a="1"/>
  <c r="D84" i="23" a="1"/>
  <c r="C52" i="23" a="1"/>
  <c r="J41" i="23" a="1"/>
  <c r="H88" i="23" a="1"/>
  <c r="K66" i="23" a="1"/>
  <c r="B29" i="23" a="1"/>
  <c r="B38" i="23" a="1"/>
  <c r="K86" i="23" a="1"/>
  <c r="K89" i="23" a="1"/>
  <c r="G94" i="23" a="1"/>
  <c r="C100" i="23" a="1"/>
  <c r="E75" i="23" a="1"/>
  <c r="L84" i="23" a="1"/>
  <c r="F93" i="23" a="1"/>
  <c r="G48" i="23" a="1"/>
  <c r="I49" i="23" a="1"/>
  <c r="D66" i="23" a="1"/>
  <c r="D10" i="23" a="1"/>
  <c r="M91" i="23" a="1"/>
  <c r="F83" i="23" a="1"/>
  <c r="B28" i="23" a="1"/>
  <c r="I46" i="23" a="1"/>
  <c r="E83" i="23" a="1"/>
  <c r="D68" i="23" a="1"/>
  <c r="K96" i="23" a="1"/>
  <c r="J97" i="23" a="1"/>
  <c r="B25" i="23" a="1"/>
  <c r="L61" i="23" a="1"/>
  <c r="M73" i="23" a="1"/>
  <c r="I42" i="23" a="1"/>
  <c r="E88" i="23" a="1"/>
  <c r="D76" i="23" a="1"/>
  <c r="G68" i="23" a="1"/>
  <c r="G10" i="23" a="1"/>
  <c r="F90" i="23" a="1"/>
  <c r="L96" i="23" a="1"/>
  <c r="M48" i="23" a="1"/>
  <c r="D46" i="23" a="1"/>
  <c r="H54" i="23" a="1"/>
  <c r="H75" i="23" a="1"/>
  <c r="I48" i="23" a="1"/>
  <c r="J94" i="23" a="1"/>
  <c r="H94" i="23" a="1"/>
  <c r="M64" i="23" a="1"/>
  <c r="M102" i="23" a="1"/>
  <c r="J59" i="23" a="1"/>
  <c r="L43" i="23" a="1"/>
  <c r="L70" i="23" a="1"/>
  <c r="G80" i="23" a="1"/>
  <c r="K77" i="23" a="1"/>
  <c r="B31" i="23" a="1"/>
  <c r="C53" i="23" a="1"/>
  <c r="B23" i="23" a="1"/>
  <c r="F47" i="23" a="1"/>
  <c r="F86" i="23" a="1"/>
  <c r="K59" i="23" a="1"/>
  <c r="G52" i="23" a="1"/>
  <c r="M52" i="23" a="1"/>
  <c r="G43" i="23" a="1"/>
  <c r="I47" i="23" a="1"/>
  <c r="L52" i="23" a="1"/>
  <c r="L69" i="23" a="1"/>
  <c r="C87" i="23" a="1"/>
  <c r="N94" i="23" a="1"/>
  <c r="I51" i="23" a="1"/>
  <c r="L98" i="23" a="1"/>
  <c r="H61" i="23" a="1"/>
  <c r="F79" i="23" a="1"/>
  <c r="L67" i="23" a="1"/>
  <c r="J68" i="23" a="1"/>
  <c r="C70" i="23" a="1"/>
  <c r="J66" i="23" a="1"/>
  <c r="G62" i="23" a="1"/>
  <c r="G99" i="23" a="1"/>
  <c r="G101" i="23" a="1"/>
  <c r="J96" i="23" a="1"/>
  <c r="E59" i="23" a="1"/>
  <c r="E70" i="23" a="1"/>
  <c r="C79" i="23" a="1"/>
  <c r="E86" i="23" a="1"/>
  <c r="M101" i="23" a="1"/>
  <c r="C45" i="23" a="1"/>
  <c r="G53" i="23" a="1"/>
  <c r="C46" i="23" a="1"/>
  <c r="C74" i="23" a="1"/>
  <c r="N52" i="23" a="1"/>
  <c r="I88" i="23" a="1"/>
  <c r="I98" i="23" a="1"/>
  <c r="G82" i="23" a="1"/>
  <c r="L94" i="23" a="1"/>
  <c r="K65" i="23" a="1"/>
  <c r="J67" i="23" a="1"/>
  <c r="N44" i="23" a="1"/>
  <c r="E49" i="23" a="1"/>
  <c r="J77" i="23" a="1"/>
  <c r="D91" i="23" a="1"/>
  <c r="F58" i="23" a="1"/>
  <c r="E76" i="23" a="1"/>
  <c r="F63" i="23" a="1"/>
  <c r="G58" i="23" a="1"/>
  <c r="I67" i="23" a="1"/>
  <c r="G47" i="23" a="1"/>
  <c r="F88" i="23" a="1"/>
  <c r="D54" i="23" a="1"/>
  <c r="D67" i="23" a="1"/>
  <c r="E81" i="23" a="1"/>
  <c r="D42" i="23" a="1"/>
  <c r="C55" i="23" a="1"/>
  <c r="H83" i="23" a="1"/>
  <c r="K82" i="23" a="1"/>
  <c r="H60" i="23" a="1"/>
  <c r="K90" i="23" a="1"/>
  <c r="F54" i="23" a="1"/>
  <c r="C84" i="23" a="1"/>
  <c r="K87" i="23" a="1"/>
  <c r="N43" i="23" a="1"/>
  <c r="C56" i="23" a="1"/>
  <c r="C50" i="23" a="1"/>
  <c r="B18" i="23" a="1"/>
  <c r="D43" i="23" a="1"/>
  <c r="N41" i="23" a="1"/>
  <c r="E78" i="23" a="1"/>
  <c r="J40" i="23" a="1"/>
  <c r="D50" i="23" a="1"/>
  <c r="F100" i="23" a="1"/>
  <c r="J80" i="23" a="1"/>
  <c r="N56" i="23" a="1"/>
  <c r="H63" i="23" a="1"/>
  <c r="I61" i="23" a="1"/>
  <c r="C94" i="23" a="1"/>
  <c r="D57" i="23" a="1"/>
  <c r="C97" i="23" a="1"/>
  <c r="I100" i="23" a="1"/>
  <c r="I89" i="23" a="1"/>
  <c r="M95" i="23" a="1"/>
  <c r="E90" i="23" a="1"/>
  <c r="H53" i="23" a="1"/>
  <c r="I53" i="23" a="1"/>
  <c r="B14" i="23" a="1"/>
  <c r="L77" i="23" a="1"/>
  <c r="I50" i="23" a="1"/>
  <c r="I79" i="23" a="1"/>
  <c r="F84" i="23" a="1"/>
  <c r="C89" i="23" a="1"/>
  <c r="E10" i="23" a="1"/>
  <c r="E46" i="23" a="1"/>
  <c r="L56" i="23" a="1"/>
  <c r="M80" i="23" a="1"/>
  <c r="J91" i="23" a="1"/>
  <c r="N73" i="23" a="1"/>
  <c r="D86" i="23" a="1"/>
  <c r="J70" i="23" a="1"/>
  <c r="F97" i="23" a="1"/>
  <c r="C98" i="23" a="1"/>
  <c r="J56" i="23" a="1"/>
  <c r="G59" i="23" a="1"/>
  <c r="J45" i="23" a="1"/>
  <c r="I52" i="23" a="1"/>
  <c r="N72" i="23" a="1"/>
  <c r="N68" i="23" a="1"/>
  <c r="G74" i="23" a="1"/>
  <c r="N65" i="23" a="1"/>
  <c r="N84" i="23" a="1"/>
  <c r="K40" i="23" a="1"/>
  <c r="C10" i="23" a="1"/>
  <c r="C44" i="23" a="1"/>
  <c r="C57" i="23" a="1"/>
  <c r="D59" i="23" a="1"/>
  <c r="K57" i="23" a="1"/>
  <c r="J54" i="23" a="1"/>
  <c r="E91" i="23" a="1"/>
  <c r="N47" i="23" a="1"/>
  <c r="K62" i="23" a="1"/>
  <c r="L65" i="23" a="1"/>
  <c r="M61" i="23" a="1"/>
  <c r="F10" i="23" a="1"/>
  <c r="G85" i="23" a="1"/>
  <c r="N48" i="23" a="1"/>
  <c r="I65" i="23" a="1"/>
  <c r="I81" i="23" a="1"/>
  <c r="H72" i="23" a="1"/>
  <c r="L87" i="23" a="1"/>
  <c r="J101" i="23" a="1"/>
  <c r="F70" i="23" a="1"/>
  <c r="B30" i="23" a="1"/>
  <c r="G84" i="23" a="1"/>
  <c r="F52" i="23" a="1"/>
  <c r="K99" i="23" a="1"/>
  <c r="M47" i="23" a="1"/>
  <c r="J76" i="23" a="1"/>
  <c r="J79" i="23" a="1"/>
  <c r="I80" i="23" a="1"/>
  <c r="F62" i="23" a="1"/>
  <c r="H74" i="23" a="1"/>
  <c r="F53" i="23" a="1"/>
  <c r="D63" i="23" a="1"/>
  <c r="J64" i="23" a="1"/>
  <c r="N62" i="23" a="1"/>
  <c r="M97" i="23" a="1"/>
  <c r="B15" i="23" a="1"/>
  <c r="G64" i="23" a="1"/>
  <c r="H43" i="23" a="1"/>
  <c r="J43" i="23" a="1"/>
  <c r="H82" i="23" a="1"/>
  <c r="K56" i="23" a="1"/>
  <c r="H40" i="23" a="1"/>
  <c r="N70" i="23" a="1"/>
  <c r="E54" i="23" a="1"/>
  <c r="L58" i="23" a="1"/>
  <c r="K81" i="23" a="1"/>
  <c r="M69" i="23" a="1"/>
  <c r="J93" i="23" a="1"/>
  <c r="L55" i="23" a="1"/>
  <c r="D48" i="23" a="1"/>
  <c r="C63" i="23" a="1"/>
  <c r="N82" i="23" a="1"/>
  <c r="K101" i="23" a="1"/>
  <c r="D90" i="23" a="1"/>
  <c r="N55" i="23" a="1"/>
  <c r="K54" i="23" a="1"/>
  <c r="D82" i="23" a="1"/>
  <c r="L83" i="23" a="1"/>
  <c r="C73" i="23" a="1"/>
  <c r="N101" i="23" a="1"/>
  <c r="K88" i="23" a="1"/>
  <c r="L88" i="23" a="1"/>
  <c r="L72" i="23" a="1"/>
  <c r="F94" i="23" a="1"/>
  <c r="F80" i="23" a="1"/>
  <c r="J78" i="23" a="1"/>
  <c r="K10" i="23" a="1"/>
  <c r="N66" i="23" a="1"/>
  <c r="G96" i="23" a="1"/>
  <c r="G60" i="23" a="1"/>
  <c r="E65" i="23" a="1"/>
  <c r="L91" i="23" a="1"/>
  <c r="F91" i="23" a="1"/>
  <c r="F102" i="23" a="1"/>
  <c r="D88" i="23" a="1"/>
  <c r="I76" i="23" a="1"/>
  <c r="D81" i="23" a="1"/>
  <c r="L44" i="23" a="1"/>
  <c r="N102" i="23" a="1"/>
  <c r="H55" i="23" a="1"/>
  <c r="I69" i="23" a="1"/>
  <c r="J71" i="23" a="1"/>
  <c r="H59" i="23" a="1"/>
  <c r="N77" i="23" a="1"/>
  <c r="F40" i="23" a="1"/>
  <c r="E64" i="23" a="1"/>
  <c r="J90" i="23" a="1"/>
  <c r="C48" i="23" a="1"/>
  <c r="D61" i="23" a="1"/>
  <c r="G63" i="23" a="1"/>
  <c r="L101" i="23" a="1"/>
  <c r="D52" i="23" a="1"/>
  <c r="L68" i="23" a="1"/>
  <c r="M62" i="23" a="1"/>
  <c r="B37" i="23" a="1"/>
  <c r="I93" i="23" a="1"/>
  <c r="J53" i="23" a="1"/>
  <c r="G70" i="23" a="1"/>
  <c r="I91" i="23" a="1"/>
  <c r="G61" i="23" a="1"/>
  <c r="E97" i="23" a="1"/>
  <c r="F101" i="23" a="1"/>
  <c r="J69" i="23" a="1"/>
  <c r="K68" i="23" a="1"/>
  <c r="H67" i="23" a="1"/>
  <c r="I77" i="23" a="1"/>
  <c r="I90" i="23" a="1"/>
  <c r="J49" i="23" a="1"/>
  <c r="K55" i="23" a="1"/>
  <c r="C85" i="23" a="1"/>
  <c r="G89" i="23" a="1"/>
  <c r="F44" i="23" a="1"/>
  <c r="J46" i="23" a="1"/>
  <c r="E71" i="23" a="1"/>
  <c r="C95" i="23" a="1"/>
  <c r="D58" i="23" a="1"/>
  <c r="K58" i="23" a="1"/>
  <c r="J92" i="23" a="1"/>
  <c r="G67" i="23" a="1"/>
  <c r="M90" i="23" a="1"/>
  <c r="L42" i="23" a="1"/>
  <c r="E99" i="23" a="1"/>
  <c r="E98" i="23" a="1"/>
  <c r="C61" i="23" a="1"/>
  <c r="N74" i="23" a="1"/>
  <c r="D73" i="23" a="1"/>
  <c r="H100" i="23" a="1"/>
  <c r="D62" i="23" a="1"/>
  <c r="E96" i="23" a="1"/>
  <c r="K85" i="23" a="1"/>
  <c r="D96" i="23" a="1"/>
  <c r="E66" i="23" a="1"/>
  <c r="J10" i="23" a="1"/>
  <c r="E94" i="23" a="1"/>
  <c r="K93" i="23" a="1"/>
  <c r="B20" i="23" a="1"/>
  <c r="M96" i="23" a="1"/>
  <c r="M92" i="23" a="1"/>
  <c r="H87" i="23" a="1"/>
  <c r="D94" i="23" a="1"/>
  <c r="M41" i="23" a="1"/>
  <c r="H95" i="23" a="1"/>
  <c r="I41" i="23" a="1"/>
  <c r="K80" i="23" a="1"/>
  <c r="I58" i="23" a="1"/>
  <c r="G40" i="23" a="1"/>
  <c r="F59" i="23" a="1"/>
  <c r="H97" i="23" a="1"/>
  <c r="L86" i="23" a="1"/>
  <c r="H76" i="23" a="1"/>
  <c r="N69" i="23" a="1"/>
  <c r="C78" i="23" a="1"/>
  <c r="E50" i="23" a="1"/>
  <c r="I74" i="23" a="1"/>
  <c r="N81" i="23" a="1"/>
  <c r="E93" i="23" a="1"/>
  <c r="M77" i="23" a="1"/>
  <c r="M83" i="23" a="1"/>
  <c r="N99" i="23" a="1"/>
  <c r="F65" i="23" a="1"/>
  <c r="D60" i="23" a="1"/>
  <c r="E87" i="23" a="1"/>
  <c r="C80" i="23" a="1"/>
  <c r="N100" i="23" a="1"/>
  <c r="M42" i="23" a="1"/>
  <c r="F46" i="23" a="1"/>
  <c r="L48" i="23" a="1"/>
  <c r="L64" i="23" a="1"/>
  <c r="H79" i="23" a="1"/>
  <c r="G54" i="23" a="1"/>
  <c r="F87" i="23" a="1"/>
  <c r="F55" i="23" a="1"/>
  <c r="H58" i="23" a="1"/>
  <c r="L53" i="23" a="1"/>
  <c r="F60" i="23" a="1"/>
  <c r="H98" i="23" a="1"/>
  <c r="F68" i="23" a="1"/>
  <c r="D49" i="23" a="1"/>
  <c r="H49" i="23" a="1"/>
  <c r="N86" i="23" a="1"/>
  <c r="I92" i="23" a="1"/>
  <c r="B12" i="23" a="1"/>
  <c r="L46" i="23" a="1"/>
  <c r="B11" i="23" a="1"/>
  <c r="L78" i="23" a="1"/>
  <c r="D92" i="23" a="1"/>
  <c r="G95" i="23" a="1"/>
  <c r="D87" i="23" a="1"/>
  <c r="D75" i="23" a="1"/>
  <c r="K44" i="23" a="1"/>
  <c r="E80" i="23" a="1"/>
  <c r="F64" i="23" a="1"/>
  <c r="N87" i="23" a="1"/>
  <c r="L47" i="23" a="1"/>
  <c r="D55" i="23" a="1"/>
  <c r="M98" i="23" a="1"/>
  <c r="C96" i="23" a="1"/>
  <c r="L81" i="23" a="1"/>
  <c r="G77" i="23" a="1"/>
  <c r="M53" i="23" a="1"/>
  <c r="K45" i="23" a="1"/>
  <c r="L41" i="23" a="1"/>
  <c r="G81" i="23" a="1"/>
  <c r="M85" i="23" a="1"/>
  <c r="G86" i="23" a="1"/>
  <c r="M89" i="23" a="1"/>
  <c r="N10" i="23" a="1"/>
  <c r="M89" i="23" l="1"/>
  <c r="G86" i="23"/>
  <c r="M85" i="23"/>
  <c r="G81" i="23"/>
  <c r="L41" i="23"/>
  <c r="K45" i="23"/>
  <c r="M53" i="23"/>
  <c r="G77" i="23"/>
  <c r="L81" i="23"/>
  <c r="C96" i="23"/>
  <c r="M98" i="23"/>
  <c r="D55" i="23"/>
  <c r="L47" i="23"/>
  <c r="N87" i="23"/>
  <c r="O87" i="23" s="1"/>
  <c r="F64" i="23"/>
  <c r="E80" i="23"/>
  <c r="K44" i="23"/>
  <c r="D75" i="23"/>
  <c r="D87" i="23"/>
  <c r="G95" i="23"/>
  <c r="D92" i="23"/>
  <c r="L78" i="23"/>
  <c r="B11" i="23"/>
  <c r="L46" i="23"/>
  <c r="B12" i="23"/>
  <c r="I92" i="23"/>
  <c r="N86" i="23"/>
  <c r="O86" i="23" s="1"/>
  <c r="H49" i="23"/>
  <c r="D49" i="23"/>
  <c r="F68" i="23"/>
  <c r="H98" i="23"/>
  <c r="F60" i="23"/>
  <c r="L53" i="23"/>
  <c r="H58" i="23"/>
  <c r="F55" i="23"/>
  <c r="F87" i="23"/>
  <c r="G54" i="23"/>
  <c r="H79" i="23"/>
  <c r="L64" i="23"/>
  <c r="L48" i="23"/>
  <c r="F46" i="23"/>
  <c r="M42" i="23"/>
  <c r="N100" i="23"/>
  <c r="O100" i="23" s="1"/>
  <c r="C80" i="23"/>
  <c r="E87" i="23"/>
  <c r="D60" i="23"/>
  <c r="F65" i="23"/>
  <c r="N99" i="23"/>
  <c r="O99" i="23" s="1"/>
  <c r="M83" i="23"/>
  <c r="M77" i="23"/>
  <c r="E93" i="23"/>
  <c r="N81" i="23"/>
  <c r="O81" i="23" s="1"/>
  <c r="I74" i="23"/>
  <c r="E50" i="23"/>
  <c r="C78" i="23"/>
  <c r="N69" i="23"/>
  <c r="O69" i="23" s="1"/>
  <c r="H76" i="23"/>
  <c r="L86" i="23"/>
  <c r="H97" i="23"/>
  <c r="F59" i="23"/>
  <c r="G40" i="23"/>
  <c r="I58" i="23"/>
  <c r="K80" i="23"/>
  <c r="I41" i="23"/>
  <c r="H95" i="23"/>
  <c r="M41" i="23"/>
  <c r="D94" i="23"/>
  <c r="H87" i="23"/>
  <c r="M92" i="23"/>
  <c r="M96" i="23"/>
  <c r="B20" i="23"/>
  <c r="K93" i="23"/>
  <c r="E94" i="23"/>
  <c r="J10" i="23"/>
  <c r="E66" i="23"/>
  <c r="D96" i="23"/>
  <c r="K85" i="23"/>
  <c r="E96" i="23"/>
  <c r="D62" i="23"/>
  <c r="H100" i="23"/>
  <c r="D73" i="23"/>
  <c r="N74" i="23"/>
  <c r="O74" i="23" s="1"/>
  <c r="C61" i="23"/>
  <c r="E98" i="23"/>
  <c r="E99" i="23"/>
  <c r="L42" i="23"/>
  <c r="M90" i="23"/>
  <c r="G67" i="23"/>
  <c r="J92" i="23"/>
  <c r="K58" i="23"/>
  <c r="D58" i="23"/>
  <c r="C95" i="23"/>
  <c r="E71" i="23"/>
  <c r="J46" i="23"/>
  <c r="F44" i="23"/>
  <c r="G89" i="23"/>
  <c r="C85" i="23"/>
  <c r="K55" i="23"/>
  <c r="J49" i="23"/>
  <c r="I90" i="23"/>
  <c r="I77" i="23"/>
  <c r="H67" i="23"/>
  <c r="K68" i="23"/>
  <c r="J69" i="23"/>
  <c r="F101" i="23"/>
  <c r="E97" i="23"/>
  <c r="G61" i="23"/>
  <c r="I91" i="23"/>
  <c r="G70" i="23"/>
  <c r="J53" i="23"/>
  <c r="I93" i="23"/>
  <c r="B37" i="23"/>
  <c r="M62" i="23"/>
  <c r="L68" i="23"/>
  <c r="D52" i="23"/>
  <c r="L101" i="23"/>
  <c r="G63" i="23"/>
  <c r="D61" i="23"/>
  <c r="C48" i="23"/>
  <c r="J90" i="23"/>
  <c r="E64" i="23"/>
  <c r="F40" i="23"/>
  <c r="N77" i="23"/>
  <c r="O77" i="23" s="1"/>
  <c r="H59" i="23"/>
  <c r="J71" i="23"/>
  <c r="I69" i="23"/>
  <c r="H55" i="23"/>
  <c r="N102" i="23"/>
  <c r="L44" i="23"/>
  <c r="D81" i="23"/>
  <c r="I76" i="23"/>
  <c r="D88" i="23"/>
  <c r="F102" i="23"/>
  <c r="F91" i="23"/>
  <c r="L91" i="23"/>
  <c r="E65" i="23"/>
  <c r="G60" i="23"/>
  <c r="G96" i="23"/>
  <c r="N66" i="23"/>
  <c r="O66" i="23" s="1"/>
  <c r="K10" i="23"/>
  <c r="J78" i="23"/>
  <c r="F80" i="23"/>
  <c r="F94" i="23"/>
  <c r="L72" i="23"/>
  <c r="L88" i="23"/>
  <c r="K88" i="23"/>
  <c r="N101" i="23"/>
  <c r="C73" i="23"/>
  <c r="L83" i="23"/>
  <c r="D82" i="23"/>
  <c r="K54" i="23"/>
  <c r="N55" i="23"/>
  <c r="O55" i="23" s="1"/>
  <c r="D90" i="23"/>
  <c r="K101" i="23"/>
  <c r="N82" i="23"/>
  <c r="O82" i="23" s="1"/>
  <c r="C63" i="23"/>
  <c r="D48" i="23"/>
  <c r="L55" i="23"/>
  <c r="J93" i="23"/>
  <c r="M69" i="23"/>
  <c r="K81" i="23"/>
  <c r="L58" i="23"/>
  <c r="E54" i="23"/>
  <c r="N70" i="23"/>
  <c r="O70" i="23" s="1"/>
  <c r="H40" i="23"/>
  <c r="K56" i="23"/>
  <c r="H82" i="23"/>
  <c r="J43" i="23"/>
  <c r="H43" i="23"/>
  <c r="G64" i="23"/>
  <c r="B15" i="23"/>
  <c r="M97" i="23"/>
  <c r="N62" i="23"/>
  <c r="O62" i="23" s="1"/>
  <c r="J64" i="23"/>
  <c r="D63" i="23"/>
  <c r="F53" i="23"/>
  <c r="H74" i="23"/>
  <c r="F62" i="23"/>
  <c r="I80" i="23"/>
  <c r="J79" i="23"/>
  <c r="J76" i="23"/>
  <c r="M47" i="23"/>
  <c r="K99" i="23"/>
  <c r="F52" i="23"/>
  <c r="G84" i="23"/>
  <c r="B30" i="23"/>
  <c r="F70" i="23"/>
  <c r="J101" i="23"/>
  <c r="L87" i="23"/>
  <c r="H72" i="23"/>
  <c r="I81" i="23"/>
  <c r="I65" i="23"/>
  <c r="N48" i="23"/>
  <c r="O48" i="23" s="1"/>
  <c r="G85" i="23"/>
  <c r="F10" i="23"/>
  <c r="M61" i="23"/>
  <c r="L65" i="23"/>
  <c r="K62" i="23"/>
  <c r="N47" i="23"/>
  <c r="O47" i="23" s="1"/>
  <c r="E91" i="23"/>
  <c r="J54" i="23"/>
  <c r="K57" i="23"/>
  <c r="D59" i="23"/>
  <c r="C57" i="23"/>
  <c r="C44" i="23"/>
  <c r="C10" i="23"/>
  <c r="K40" i="23"/>
  <c r="N84" i="23"/>
  <c r="O84" i="23" s="1"/>
  <c r="N65" i="23"/>
  <c r="O65" i="23" s="1"/>
  <c r="G74" i="23"/>
  <c r="N68" i="23"/>
  <c r="O68" i="23" s="1"/>
  <c r="N72" i="23"/>
  <c r="O72" i="23" s="1"/>
  <c r="I52" i="23"/>
  <c r="J45" i="23"/>
  <c r="G59" i="23"/>
  <c r="J56" i="23"/>
  <c r="C98" i="23"/>
  <c r="F97" i="23"/>
  <c r="J70" i="23"/>
  <c r="D86" i="23"/>
  <c r="N73" i="23"/>
  <c r="O73" i="23" s="1"/>
  <c r="J91" i="23"/>
  <c r="M80" i="23"/>
  <c r="L56" i="23"/>
  <c r="E46" i="23"/>
  <c r="E10" i="23"/>
  <c r="C89" i="23"/>
  <c r="F84" i="23"/>
  <c r="I79" i="23"/>
  <c r="I50" i="23"/>
  <c r="L77" i="23"/>
  <c r="B14" i="23"/>
  <c r="I53" i="23"/>
  <c r="H53" i="23"/>
  <c r="E90" i="23"/>
  <c r="M95" i="23"/>
  <c r="I89" i="23"/>
  <c r="I100" i="23"/>
  <c r="C97" i="23"/>
  <c r="D57" i="23"/>
  <c r="C94" i="23"/>
  <c r="I61" i="23"/>
  <c r="H63" i="23"/>
  <c r="N56" i="23"/>
  <c r="O56" i="23" s="1"/>
  <c r="J80" i="23"/>
  <c r="F100" i="23"/>
  <c r="D50" i="23"/>
  <c r="J40" i="23"/>
  <c r="E78" i="23"/>
  <c r="N41" i="23"/>
  <c r="O41" i="23" s="1"/>
  <c r="D43" i="23"/>
  <c r="B18" i="23"/>
  <c r="C50" i="23"/>
  <c r="C56" i="23"/>
  <c r="N43" i="23"/>
  <c r="O43" i="23" s="1"/>
  <c r="K87" i="23"/>
  <c r="C84" i="23"/>
  <c r="F54" i="23"/>
  <c r="K90" i="23"/>
  <c r="H60" i="23"/>
  <c r="K82" i="23"/>
  <c r="H83" i="23"/>
  <c r="C55" i="23"/>
  <c r="D42" i="23"/>
  <c r="E81" i="23"/>
  <c r="D67" i="23"/>
  <c r="D54" i="23"/>
  <c r="F88" i="23"/>
  <c r="G47" i="23"/>
  <c r="I67" i="23"/>
  <c r="G58" i="23"/>
  <c r="F63" i="23"/>
  <c r="E76" i="23"/>
  <c r="F58" i="23"/>
  <c r="D91" i="23"/>
  <c r="J77" i="23"/>
  <c r="E49" i="23"/>
  <c r="N44" i="23"/>
  <c r="O44" i="23" s="1"/>
  <c r="J67" i="23"/>
  <c r="K65" i="23"/>
  <c r="L94" i="23"/>
  <c r="G82" i="23"/>
  <c r="I98" i="23"/>
  <c r="I88" i="23"/>
  <c r="N52" i="23"/>
  <c r="O52" i="23" s="1"/>
  <c r="C74" i="23"/>
  <c r="C46" i="23"/>
  <c r="G53" i="23"/>
  <c r="C45" i="23"/>
  <c r="M101" i="23"/>
  <c r="E86" i="23"/>
  <c r="C79" i="23"/>
  <c r="E70" i="23"/>
  <c r="E59" i="23"/>
  <c r="J96" i="23"/>
  <c r="G101" i="23"/>
  <c r="G99" i="23"/>
  <c r="G62" i="23"/>
  <c r="J66" i="23"/>
  <c r="C70" i="23"/>
  <c r="J68" i="23"/>
  <c r="L67" i="23"/>
  <c r="F79" i="23"/>
  <c r="H61" i="23"/>
  <c r="L98" i="23"/>
  <c r="I51" i="23"/>
  <c r="N94" i="23"/>
  <c r="O94" i="23" s="1"/>
  <c r="C87" i="23"/>
  <c r="L69" i="23"/>
  <c r="L52" i="23"/>
  <c r="I47" i="23"/>
  <c r="G43" i="23"/>
  <c r="M52" i="23"/>
  <c r="G52" i="23"/>
  <c r="K59" i="23"/>
  <c r="F86" i="23"/>
  <c r="F47" i="23"/>
  <c r="B23" i="23"/>
  <c r="C53" i="23"/>
  <c r="B31" i="23"/>
  <c r="K77" i="23"/>
  <c r="G80" i="23"/>
  <c r="L70" i="23"/>
  <c r="L43" i="23"/>
  <c r="J59" i="23"/>
  <c r="M102" i="23"/>
  <c r="M64" i="23"/>
  <c r="H94" i="23"/>
  <c r="J94" i="23"/>
  <c r="I48" i="23"/>
  <c r="H75" i="23"/>
  <c r="H54" i="23"/>
  <c r="D46" i="23"/>
  <c r="M48" i="23"/>
  <c r="L96" i="23"/>
  <c r="F90" i="23"/>
  <c r="G10" i="23"/>
  <c r="G68" i="23"/>
  <c r="D76" i="23"/>
  <c r="E88" i="23"/>
  <c r="I42" i="23"/>
  <c r="M73" i="23"/>
  <c r="L61" i="23"/>
  <c r="B25" i="23"/>
  <c r="J97" i="23"/>
  <c r="K96" i="23"/>
  <c r="D68" i="23"/>
  <c r="E83" i="23"/>
  <c r="I46" i="23"/>
  <c r="B28" i="23"/>
  <c r="F83" i="23"/>
  <c r="M91" i="23"/>
  <c r="D10" i="23"/>
  <c r="D66" i="23"/>
  <c r="I49" i="23"/>
  <c r="G48" i="23"/>
  <c r="F93" i="23"/>
  <c r="L84" i="23"/>
  <c r="E75" i="23"/>
  <c r="C100" i="23"/>
  <c r="G94" i="23"/>
  <c r="K89" i="23"/>
  <c r="K86" i="23"/>
  <c r="B38" i="23"/>
  <c r="B29" i="23"/>
  <c r="K66" i="23"/>
  <c r="H88" i="23"/>
  <c r="J41" i="23"/>
  <c r="C52" i="23"/>
  <c r="D84" i="23"/>
  <c r="J87" i="23"/>
  <c r="L102" i="23"/>
  <c r="E41" i="23"/>
  <c r="J48" i="23"/>
  <c r="L66" i="23"/>
  <c r="C76" i="23"/>
  <c r="B36" i="23"/>
  <c r="L85" i="23"/>
  <c r="F41" i="23"/>
  <c r="G42" i="23"/>
  <c r="H71" i="23"/>
  <c r="F98" i="23"/>
  <c r="D95" i="23"/>
  <c r="D64" i="23"/>
  <c r="J72" i="23"/>
  <c r="G56" i="23"/>
  <c r="E67" i="23"/>
  <c r="C43" i="23"/>
  <c r="G45" i="23"/>
  <c r="C65" i="23"/>
  <c r="C49" i="23"/>
  <c r="K73" i="23"/>
  <c r="B22" i="23"/>
  <c r="D93" i="23"/>
  <c r="N57" i="23"/>
  <c r="O57" i="23" s="1"/>
  <c r="G93" i="23"/>
  <c r="D78" i="23"/>
  <c r="N61" i="23"/>
  <c r="O61" i="23" s="1"/>
  <c r="E85" i="23"/>
  <c r="C88" i="23"/>
  <c r="C47" i="23"/>
  <c r="F76" i="23"/>
  <c r="F96" i="23"/>
  <c r="C68" i="23"/>
  <c r="K61" i="23"/>
  <c r="C93" i="23"/>
  <c r="J58" i="23"/>
  <c r="M76" i="23"/>
  <c r="B24" i="23"/>
  <c r="B19" i="23"/>
  <c r="C91" i="23"/>
  <c r="M75" i="23"/>
  <c r="J98" i="23"/>
  <c r="F81" i="23"/>
  <c r="M60" i="23"/>
  <c r="E44" i="23"/>
  <c r="J83" i="23"/>
  <c r="C72" i="23"/>
  <c r="I45" i="23"/>
  <c r="F74" i="23"/>
  <c r="E51" i="23"/>
  <c r="H52" i="23"/>
  <c r="E95" i="23"/>
  <c r="H92" i="23"/>
  <c r="M70" i="23"/>
  <c r="I86" i="23"/>
  <c r="M55" i="23"/>
  <c r="I60" i="23"/>
  <c r="F48" i="23"/>
  <c r="L90" i="23"/>
  <c r="B35" i="23"/>
  <c r="I99" i="23"/>
  <c r="D77" i="23"/>
  <c r="H81" i="23"/>
  <c r="N63" i="23"/>
  <c r="O63" i="23" s="1"/>
  <c r="G75" i="23"/>
  <c r="N90" i="23"/>
  <c r="O90" i="23" s="1"/>
  <c r="L89" i="23"/>
  <c r="B32" i="23"/>
  <c r="K60" i="23"/>
  <c r="J62" i="23"/>
  <c r="K76" i="23"/>
  <c r="E43" i="23"/>
  <c r="C59" i="23"/>
  <c r="J86" i="23"/>
  <c r="E68" i="23"/>
  <c r="C41" i="23"/>
  <c r="F75" i="23"/>
  <c r="G83" i="23"/>
  <c r="M67" i="23"/>
  <c r="D72" i="23"/>
  <c r="C66" i="23"/>
  <c r="I84" i="23"/>
  <c r="J50" i="23"/>
  <c r="H42" i="23"/>
  <c r="C82" i="23"/>
  <c r="D53" i="23"/>
  <c r="D99" i="23"/>
  <c r="K64" i="23"/>
  <c r="J88" i="23"/>
  <c r="I55" i="23"/>
  <c r="J47" i="23"/>
  <c r="L75" i="23"/>
  <c r="B21" i="23"/>
  <c r="I40" i="23"/>
  <c r="J85" i="23"/>
  <c r="J52" i="23"/>
  <c r="J57" i="23"/>
  <c r="L73" i="23"/>
  <c r="K74" i="23"/>
  <c r="B39" i="23"/>
  <c r="H89" i="23"/>
  <c r="J42" i="23"/>
  <c r="I72" i="23"/>
  <c r="D51" i="23"/>
  <c r="N67" i="23"/>
  <c r="O67" i="23" s="1"/>
  <c r="L63" i="23"/>
  <c r="C60" i="23"/>
  <c r="N40" i="23"/>
  <c r="O40" i="23" s="1"/>
  <c r="H62" i="23"/>
  <c r="N93" i="23"/>
  <c r="O93" i="23" s="1"/>
  <c r="J84" i="23"/>
  <c r="C90" i="23"/>
  <c r="N91" i="23"/>
  <c r="O91" i="23" s="1"/>
  <c r="G69" i="23"/>
  <c r="G79" i="23"/>
  <c r="K72" i="23"/>
  <c r="M59" i="23"/>
  <c r="G78" i="23"/>
  <c r="C77" i="23"/>
  <c r="M50" i="23"/>
  <c r="F45" i="23"/>
  <c r="J51" i="23"/>
  <c r="H45" i="23"/>
  <c r="K100" i="23"/>
  <c r="K97" i="23"/>
  <c r="L93" i="23"/>
  <c r="D65" i="23"/>
  <c r="E40" i="23"/>
  <c r="N89" i="23"/>
  <c r="O89" i="23" s="1"/>
  <c r="C75" i="23"/>
  <c r="M46" i="23"/>
  <c r="M43" i="23"/>
  <c r="E100" i="23"/>
  <c r="I87" i="23"/>
  <c r="N51" i="23"/>
  <c r="O51" i="23" s="1"/>
  <c r="H69" i="23"/>
  <c r="E73" i="23"/>
  <c r="G98" i="23"/>
  <c r="L95" i="23"/>
  <c r="G102" i="23"/>
  <c r="E89" i="23"/>
  <c r="E69" i="23"/>
  <c r="F43" i="23"/>
  <c r="K51" i="23"/>
  <c r="J100" i="23"/>
  <c r="D89" i="23"/>
  <c r="K94" i="23"/>
  <c r="M78" i="23"/>
  <c r="J75" i="23"/>
  <c r="M88" i="23"/>
  <c r="G76" i="23"/>
  <c r="N53" i="23"/>
  <c r="O53" i="23" s="1"/>
  <c r="N59" i="23"/>
  <c r="O59" i="23" s="1"/>
  <c r="C40" i="23"/>
  <c r="F99" i="23"/>
  <c r="K75" i="23"/>
  <c r="L50" i="23"/>
  <c r="N95" i="23"/>
  <c r="O95" i="23" s="1"/>
  <c r="C83" i="23"/>
  <c r="L71" i="23"/>
  <c r="H77" i="23"/>
  <c r="H85" i="23"/>
  <c r="L45" i="23"/>
  <c r="G73" i="23"/>
  <c r="I97" i="23"/>
  <c r="J89" i="23"/>
  <c r="E74" i="23"/>
  <c r="F85" i="23"/>
  <c r="N42" i="23"/>
  <c r="O42" i="23" s="1"/>
  <c r="G49" i="23"/>
  <c r="K41" i="23"/>
  <c r="H41" i="23"/>
  <c r="M51" i="23"/>
  <c r="I66" i="23"/>
  <c r="N71" i="23"/>
  <c r="O71" i="23" s="1"/>
  <c r="F71" i="23"/>
  <c r="H44" i="23"/>
  <c r="K91" i="23"/>
  <c r="J95" i="23"/>
  <c r="E52" i="23"/>
  <c r="C99" i="23"/>
  <c r="G51" i="23"/>
  <c r="K69" i="23"/>
  <c r="D56" i="23"/>
  <c r="M93" i="23"/>
  <c r="M99" i="23"/>
  <c r="F69" i="23"/>
  <c r="E61" i="23"/>
  <c r="N58" i="23"/>
  <c r="O58" i="23" s="1"/>
  <c r="N76" i="23"/>
  <c r="O76" i="23" s="1"/>
  <c r="N85" i="23"/>
  <c r="O85" i="23" s="1"/>
  <c r="I85" i="23"/>
  <c r="M100" i="23"/>
  <c r="H73" i="23"/>
  <c r="M65" i="23"/>
  <c r="H86" i="23"/>
  <c r="G88" i="23"/>
  <c r="I78" i="23"/>
  <c r="M56" i="23"/>
  <c r="I73" i="23"/>
  <c r="E58" i="23"/>
  <c r="K52" i="23"/>
  <c r="K63" i="23"/>
  <c r="J73" i="23"/>
  <c r="N75" i="23"/>
  <c r="O75" i="23" s="1"/>
  <c r="F57" i="23"/>
  <c r="G72" i="23"/>
  <c r="M71" i="23"/>
  <c r="G46" i="23"/>
  <c r="F66" i="23"/>
  <c r="C81" i="23"/>
  <c r="B33" i="23"/>
  <c r="C86" i="23"/>
  <c r="M54" i="23"/>
  <c r="I62" i="23"/>
  <c r="H99" i="23"/>
  <c r="M72" i="23"/>
  <c r="I63" i="23"/>
  <c r="N96" i="23"/>
  <c r="O96" i="23" s="1"/>
  <c r="I57" i="23"/>
  <c r="L57" i="23"/>
  <c r="M66" i="23"/>
  <c r="N98" i="23"/>
  <c r="O98" i="23" s="1"/>
  <c r="C58" i="23"/>
  <c r="H96" i="23"/>
  <c r="N97" i="23"/>
  <c r="O97" i="23" s="1"/>
  <c r="L79" i="23"/>
  <c r="L82" i="23"/>
  <c r="F49" i="23"/>
  <c r="F56" i="23"/>
  <c r="J63" i="23"/>
  <c r="I95" i="23"/>
  <c r="M68" i="23"/>
  <c r="N83" i="23"/>
  <c r="O83" i="23" s="1"/>
  <c r="F72" i="23"/>
  <c r="M44" i="23"/>
  <c r="D100" i="23"/>
  <c r="L92" i="23"/>
  <c r="K67" i="23"/>
  <c r="G50" i="23"/>
  <c r="M40" i="23"/>
  <c r="K43" i="23"/>
  <c r="G65" i="23"/>
  <c r="N78" i="23"/>
  <c r="O78" i="23" s="1"/>
  <c r="D40" i="23"/>
  <c r="H50" i="23"/>
  <c r="K79" i="23"/>
  <c r="H91" i="23"/>
  <c r="I56" i="23"/>
  <c r="E56" i="23"/>
  <c r="I94" i="23"/>
  <c r="D47" i="23"/>
  <c r="H56" i="23"/>
  <c r="F82" i="23"/>
  <c r="E63" i="23"/>
  <c r="E55" i="23"/>
  <c r="E47" i="23"/>
  <c r="C62" i="23"/>
  <c r="N46" i="23"/>
  <c r="O46" i="23" s="1"/>
  <c r="D98" i="23"/>
  <c r="N80" i="23"/>
  <c r="O80" i="23" s="1"/>
  <c r="D79" i="23"/>
  <c r="L51" i="23"/>
  <c r="J60" i="23"/>
  <c r="B17" i="23"/>
  <c r="F95" i="23"/>
  <c r="H84" i="23"/>
  <c r="J81" i="23"/>
  <c r="I83" i="23"/>
  <c r="H93" i="23"/>
  <c r="L97" i="23"/>
  <c r="J55" i="23"/>
  <c r="G92" i="23"/>
  <c r="N45" i="23"/>
  <c r="O45" i="23" s="1"/>
  <c r="I59" i="23"/>
  <c r="F77" i="23"/>
  <c r="H48" i="23"/>
  <c r="L80" i="23"/>
  <c r="I64" i="23"/>
  <c r="N79" i="23"/>
  <c r="O79" i="23" s="1"/>
  <c r="L54" i="23"/>
  <c r="F61" i="23"/>
  <c r="J65" i="23"/>
  <c r="H78" i="23"/>
  <c r="E48" i="23"/>
  <c r="L100" i="23"/>
  <c r="H66" i="23"/>
  <c r="G71" i="23"/>
  <c r="I96" i="23"/>
  <c r="L60" i="23"/>
  <c r="H51" i="23"/>
  <c r="H10" i="23"/>
  <c r="M63" i="23"/>
  <c r="E42" i="23"/>
  <c r="L74" i="23"/>
  <c r="M57" i="23"/>
  <c r="K98" i="23"/>
  <c r="I54" i="23"/>
  <c r="B26" i="23"/>
  <c r="C67" i="23"/>
  <c r="G97" i="23"/>
  <c r="J44" i="23"/>
  <c r="D70" i="23"/>
  <c r="B34" i="23"/>
  <c r="E77" i="23"/>
  <c r="M79" i="23"/>
  <c r="E72" i="23"/>
  <c r="G91" i="23"/>
  <c r="D71" i="23"/>
  <c r="L59" i="23"/>
  <c r="H90" i="23"/>
  <c r="H64" i="23"/>
  <c r="C51" i="23"/>
  <c r="F67" i="23"/>
  <c r="G44" i="23"/>
  <c r="L40" i="23"/>
  <c r="G55" i="23"/>
  <c r="L49" i="23"/>
  <c r="C92" i="23"/>
  <c r="E82" i="23"/>
  <c r="F92" i="23"/>
  <c r="D69" i="23"/>
  <c r="F51" i="23"/>
  <c r="G41" i="23"/>
  <c r="M74" i="23"/>
  <c r="B27" i="23"/>
  <c r="K48" i="23"/>
  <c r="J99" i="23"/>
  <c r="C71" i="23"/>
  <c r="E92" i="23"/>
  <c r="H70" i="23"/>
  <c r="D80" i="23"/>
  <c r="I43" i="23"/>
  <c r="K53" i="23"/>
  <c r="M49" i="23"/>
  <c r="L99" i="23"/>
  <c r="D97" i="23"/>
  <c r="C64" i="23"/>
  <c r="I75" i="23"/>
  <c r="I10" i="23"/>
  <c r="L62" i="23"/>
  <c r="M82" i="23"/>
  <c r="D45" i="23"/>
  <c r="K84" i="23"/>
  <c r="F89" i="23"/>
  <c r="C69" i="23"/>
  <c r="F78" i="23"/>
  <c r="D85" i="23"/>
  <c r="M86" i="23"/>
  <c r="K92" i="23"/>
  <c r="E62" i="23"/>
  <c r="N50" i="23"/>
  <c r="O50" i="23" s="1"/>
  <c r="J102" i="23"/>
  <c r="G57" i="23"/>
  <c r="H47" i="23"/>
  <c r="N54" i="23"/>
  <c r="O54" i="23" s="1"/>
  <c r="H57" i="23"/>
  <c r="J82" i="23"/>
  <c r="H65" i="23"/>
  <c r="J74" i="23"/>
  <c r="K83" i="23"/>
  <c r="B16" i="23"/>
  <c r="I68" i="23"/>
  <c r="E45" i="23"/>
  <c r="I70" i="23"/>
  <c r="G66" i="23"/>
  <c r="H46" i="23"/>
  <c r="F73" i="23"/>
  <c r="K50" i="23"/>
  <c r="K102" i="23"/>
  <c r="K71" i="23"/>
  <c r="D74" i="23"/>
  <c r="E60" i="23"/>
  <c r="I71" i="23"/>
  <c r="M58" i="23"/>
  <c r="L76" i="23"/>
  <c r="N92" i="23"/>
  <c r="O92" i="23" s="1"/>
  <c r="K70" i="23"/>
  <c r="H80" i="23"/>
  <c r="M45" i="23"/>
  <c r="I82" i="23"/>
  <c r="E53" i="23"/>
  <c r="E79" i="23"/>
  <c r="K95" i="23"/>
  <c r="M84" i="23"/>
  <c r="N64" i="23"/>
  <c r="O64" i="23" s="1"/>
  <c r="M94" i="23"/>
  <c r="C42" i="23"/>
  <c r="G100" i="23"/>
  <c r="E57" i="23"/>
  <c r="K46" i="23"/>
  <c r="M81" i="23"/>
  <c r="K47" i="23"/>
  <c r="F50" i="23"/>
  <c r="E84" i="23"/>
  <c r="D83" i="23"/>
  <c r="K42" i="23"/>
  <c r="J61" i="23"/>
  <c r="K49" i="23"/>
  <c r="K78" i="23"/>
  <c r="N49" i="23"/>
  <c r="O49" i="23" s="1"/>
  <c r="H68" i="23"/>
  <c r="I44" i="23"/>
  <c r="D44" i="23"/>
  <c r="B13" i="23"/>
  <c r="F42" i="23"/>
  <c r="N60" i="23"/>
  <c r="O60" i="23" s="1"/>
  <c r="N88" i="23"/>
  <c r="O88" i="23" s="1"/>
  <c r="M87" i="23"/>
  <c r="C54" i="23"/>
  <c r="D41" i="23"/>
  <c r="G90" i="23"/>
  <c r="G87" i="23"/>
  <c r="G70" i="14"/>
  <c r="N10" i="23"/>
  <c r="D70" i="14"/>
  <c r="F69" i="14"/>
  <c r="G69" i="14" s="1"/>
  <c r="M10" i="23" a="1"/>
  <c r="L10" i="23" a="1"/>
  <c r="M26" i="23" a="1"/>
  <c r="J26" i="23" a="1"/>
  <c r="M34" i="23" a="1"/>
  <c r="M34" i="23" l="1"/>
  <c r="J26" i="23"/>
  <c r="M26" i="23"/>
  <c r="M10" i="23"/>
  <c r="L10" i="23"/>
  <c r="F70" i="14"/>
  <c r="B12" i="3"/>
  <c r="B11" i="3"/>
  <c r="D13" i="23" a="1"/>
  <c r="I13" i="23" a="1"/>
  <c r="G21" i="23" a="1"/>
  <c r="H25" i="23" a="1"/>
  <c r="N25" i="23" a="1"/>
  <c r="D31" i="23" a="1"/>
  <c r="G14" i="23" a="1"/>
  <c r="D14" i="23" a="1"/>
  <c r="M37" i="23" a="1"/>
  <c r="F34" i="23" a="1"/>
  <c r="E34" i="23" a="1"/>
  <c r="L33" i="23" a="1"/>
  <c r="D39" i="23" a="1"/>
  <c r="K39" i="23" a="1"/>
  <c r="L32" i="23" a="1"/>
  <c r="F35" i="23" a="1"/>
  <c r="G35" i="23" a="1"/>
  <c r="N20" i="23" a="1"/>
  <c r="D11" i="23" a="1"/>
  <c r="J11" i="23" a="1"/>
  <c r="I26" i="23" a="1"/>
  <c r="J28" i="23" a="1"/>
  <c r="K28" i="23" a="1"/>
  <c r="N23" i="23" a="1"/>
  <c r="L16" i="23" a="1"/>
  <c r="D16" i="23" a="1"/>
  <c r="E29" i="23" a="1"/>
  <c r="N15" i="23" a="1"/>
  <c r="L15" i="23" a="1"/>
  <c r="F17" i="23" a="1"/>
  <c r="K38" i="23" a="1"/>
  <c r="N38" i="23" a="1"/>
  <c r="G18" i="23" a="1"/>
  <c r="D19" i="23" a="1"/>
  <c r="I19" i="23" a="1"/>
  <c r="M30" i="23" a="1"/>
  <c r="C27" i="23" a="1"/>
  <c r="J27" i="23" a="1"/>
  <c r="L24" i="23" a="1"/>
  <c r="F22" i="23" a="1"/>
  <c r="D22" i="23" a="1"/>
  <c r="D36" i="23" a="1"/>
  <c r="K12" i="23" a="1"/>
  <c r="H12" i="23" a="1"/>
  <c r="M31" i="23" a="1"/>
  <c r="D37" i="23" a="1"/>
  <c r="H35" i="23" a="1"/>
  <c r="I28" i="23" a="1"/>
  <c r="L29" i="23" a="1"/>
  <c r="J19" i="23" a="1"/>
  <c r="E22" i="23" a="1"/>
  <c r="C13" i="23" a="1"/>
  <c r="K13" i="23" a="1"/>
  <c r="C21" i="23" a="1"/>
  <c r="F25" i="23" a="1"/>
  <c r="G25" i="23" a="1"/>
  <c r="I31" i="23" a="1"/>
  <c r="N14" i="23" a="1"/>
  <c r="C14" i="23" a="1"/>
  <c r="N37" i="23" a="1"/>
  <c r="D34" i="23" a="1"/>
  <c r="H34" i="23" a="1"/>
  <c r="D33" i="23" a="1"/>
  <c r="M39" i="23" a="1"/>
  <c r="C39" i="23" a="1"/>
  <c r="M32" i="23" a="1"/>
  <c r="C35" i="23" a="1"/>
  <c r="E35" i="23" a="1"/>
  <c r="D20" i="23" a="1"/>
  <c r="E11" i="23" a="1"/>
  <c r="M11" i="23" a="1"/>
  <c r="C26" i="23" a="1"/>
  <c r="F28" i="23" a="1"/>
  <c r="D23" i="23" a="1"/>
  <c r="J23" i="23" a="1"/>
  <c r="M16" i="23" a="1"/>
  <c r="H29" i="23" a="1"/>
  <c r="F29" i="23" a="1"/>
  <c r="G15" i="23" a="1"/>
  <c r="D17" i="23" a="1"/>
  <c r="L17" i="23" a="1"/>
  <c r="H38" i="23" a="1"/>
  <c r="K18" i="23" a="1"/>
  <c r="L18" i="23" a="1"/>
  <c r="H19" i="23" a="1"/>
  <c r="K30" i="23" a="1"/>
  <c r="E30" i="23" a="1"/>
  <c r="I27" i="23" a="1"/>
  <c r="J24" i="23" a="1"/>
  <c r="M24" i="23" a="1"/>
  <c r="N22" i="23" a="1"/>
  <c r="N36" i="23" a="1"/>
  <c r="G36" i="23" a="1"/>
  <c r="M12" i="23" a="1"/>
  <c r="G31" i="23" a="1"/>
  <c r="G34" i="23" a="1"/>
  <c r="L35" i="23" a="1"/>
  <c r="I23" i="23" a="1"/>
  <c r="K15" i="23" a="1"/>
  <c r="D30" i="23" a="1"/>
  <c r="I12" i="23" a="1"/>
  <c r="H13" i="23" a="1"/>
  <c r="L13" i="23" a="1"/>
  <c r="H21" i="23" a="1"/>
  <c r="I25" i="23" a="1"/>
  <c r="M25" i="23" a="1"/>
  <c r="L31" i="23" a="1"/>
  <c r="F14" i="23" a="1"/>
  <c r="I14" i="23" a="1"/>
  <c r="F37" i="23" a="1"/>
  <c r="C34" i="23" a="1"/>
  <c r="K34" i="23" a="1"/>
  <c r="K33" i="23" a="1"/>
  <c r="H39" i="23" a="1"/>
  <c r="L39" i="23" a="1"/>
  <c r="G32" i="23" a="1"/>
  <c r="N35" i="23" a="1"/>
  <c r="K35" i="23" a="1"/>
  <c r="K20" i="23" a="1"/>
  <c r="N11" i="23" a="1"/>
  <c r="H11" i="23" a="1"/>
  <c r="F26" i="23" a="1"/>
  <c r="L28" i="23" a="1"/>
  <c r="M23" i="23" a="1"/>
  <c r="L23" i="23" a="1"/>
  <c r="E16" i="23" a="1"/>
  <c r="I29" i="23" a="1"/>
  <c r="K29" i="23" a="1"/>
  <c r="E15" i="23" a="1"/>
  <c r="J17" i="23" a="1"/>
  <c r="H17" i="23" a="1"/>
  <c r="D38" i="23" a="1"/>
  <c r="N18" i="23" a="1"/>
  <c r="J18" i="23" a="1"/>
  <c r="F19" i="23" a="1"/>
  <c r="J30" i="23" a="1"/>
  <c r="N30" i="23" a="1"/>
  <c r="H27" i="23" a="1"/>
  <c r="E24" i="23" a="1"/>
  <c r="I24" i="23" a="1"/>
  <c r="H22" i="23" a="1"/>
  <c r="E36" i="23" a="1"/>
  <c r="H36" i="23" a="1"/>
  <c r="J12" i="23" a="1"/>
  <c r="N21" i="23" a="1"/>
  <c r="J39" i="23" a="1"/>
  <c r="L11" i="23" a="1"/>
  <c r="N17" i="23" a="1"/>
  <c r="G27" i="23" a="1"/>
  <c r="E12" i="23" a="1"/>
  <c r="M13" i="23" a="1"/>
  <c r="G13" i="23" a="1"/>
  <c r="L21" i="23" a="1"/>
  <c r="K25" i="23" a="1"/>
  <c r="L25" i="23" a="1"/>
  <c r="E31" i="23" a="1"/>
  <c r="J14" i="23" a="1"/>
  <c r="H14" i="23" a="1"/>
  <c r="G37" i="23" a="1"/>
  <c r="L34" i="23" a="1"/>
  <c r="M33" i="23" a="1"/>
  <c r="J33" i="23" a="1"/>
  <c r="E39" i="23" a="1"/>
  <c r="C32" i="23" a="1"/>
  <c r="E32" i="23" a="1"/>
  <c r="I35" i="23" a="1"/>
  <c r="M20" i="23" a="1"/>
  <c r="G20" i="23" a="1"/>
  <c r="F11" i="23" a="1"/>
  <c r="D26" i="23" a="1"/>
  <c r="E26" i="23" a="1"/>
  <c r="H28" i="23" a="1"/>
  <c r="F23" i="23" a="1"/>
  <c r="H23" i="23" a="1"/>
  <c r="G16" i="23" a="1"/>
  <c r="J29" i="23" a="1"/>
  <c r="D29" i="23" a="1"/>
  <c r="J15" i="23" a="1"/>
  <c r="G17" i="23" a="1"/>
  <c r="K17" i="23" a="1"/>
  <c r="F38" i="23" a="1"/>
  <c r="D18" i="23" a="1"/>
  <c r="I18" i="23" a="1"/>
  <c r="G19" i="23" a="1"/>
  <c r="I30" i="23" a="1"/>
  <c r="H30" i="23" a="1"/>
  <c r="D27" i="23" a="1"/>
  <c r="G24" i="23" a="1"/>
  <c r="D24" i="23" a="1"/>
  <c r="M22" i="23" a="1"/>
  <c r="K36" i="23" a="1"/>
  <c r="I36" i="23" a="1"/>
  <c r="C12" i="23" a="1"/>
  <c r="D25" i="23" a="1"/>
  <c r="C33" i="23" a="1"/>
  <c r="I11" i="23" a="1"/>
  <c r="C16" i="23" a="1"/>
  <c r="M18" i="23" a="1"/>
  <c r="K22" i="23" a="1"/>
  <c r="E13" i="23" a="1"/>
  <c r="J21" i="23" a="1"/>
  <c r="F21" i="23" a="1"/>
  <c r="J25" i="23" a="1"/>
  <c r="F31" i="23" a="1"/>
  <c r="H31" i="23" a="1"/>
  <c r="M14" i="23" a="1"/>
  <c r="E37" i="23" a="1"/>
  <c r="K37" i="23" a="1"/>
  <c r="I34" i="23" a="1"/>
  <c r="N33" i="23" a="1"/>
  <c r="H33" i="23" a="1"/>
  <c r="G39" i="23" a="1"/>
  <c r="I32" i="23" a="1"/>
  <c r="H32" i="23" a="1"/>
  <c r="M35" i="23" a="1"/>
  <c r="C20" i="23" a="1"/>
  <c r="E20" i="23" a="1"/>
  <c r="C11" i="23" a="1"/>
  <c r="H26" i="23" a="1"/>
  <c r="N26" i="23" a="1"/>
  <c r="D28" i="23" a="1"/>
  <c r="G23" i="23" a="1"/>
  <c r="K23" i="23" a="1"/>
  <c r="J16" i="23" a="1"/>
  <c r="M29" i="23" a="1"/>
  <c r="N29" i="23" a="1"/>
  <c r="M15" i="23" a="1"/>
  <c r="C17" i="23" a="1"/>
  <c r="M17" i="23" a="1"/>
  <c r="C38" i="23" a="1"/>
  <c r="C18" i="23" a="1"/>
  <c r="E18" i="23" a="1"/>
  <c r="L19" i="23" a="1"/>
  <c r="L30" i="23" a="1"/>
  <c r="F30" i="23" a="1"/>
  <c r="F27" i="23" a="1"/>
  <c r="C24" i="23" a="1"/>
  <c r="H24" i="23" a="1"/>
  <c r="C22" i="23" a="1"/>
  <c r="F36" i="23" a="1"/>
  <c r="M36" i="23" a="1"/>
  <c r="D12" i="23" a="1"/>
  <c r="K14" i="23" a="1"/>
  <c r="D32" i="23" a="1"/>
  <c r="G28" i="23" a="1"/>
  <c r="I38" i="23" a="1"/>
  <c r="M27" i="23" a="1"/>
  <c r="N13" i="23" a="1"/>
  <c r="D21" i="23" a="1"/>
  <c r="I21" i="23" a="1"/>
  <c r="C25" i="23" a="1"/>
  <c r="J31" i="23" a="1"/>
  <c r="C31" i="23" a="1"/>
  <c r="E14" i="23" a="1"/>
  <c r="I37" i="23" a="1"/>
  <c r="C37" i="23" a="1"/>
  <c r="N34" i="23" a="1"/>
  <c r="F33" i="23" a="1"/>
  <c r="I33" i="23" a="1"/>
  <c r="F39" i="23" a="1"/>
  <c r="N32" i="23" a="1"/>
  <c r="F32" i="23" a="1"/>
  <c r="D35" i="23" a="1"/>
  <c r="H20" i="23" a="1"/>
  <c r="I20" i="23" a="1"/>
  <c r="K11" i="23" a="1"/>
  <c r="G26" i="23" a="1"/>
  <c r="E28" i="23" a="1"/>
  <c r="C28" i="23" a="1"/>
  <c r="C23" i="23" a="1"/>
  <c r="F16" i="23" a="1"/>
  <c r="I16" i="23" a="1"/>
  <c r="C29" i="23" a="1"/>
  <c r="D15" i="23" a="1"/>
  <c r="F15" i="23" a="1"/>
  <c r="E17" i="23" a="1"/>
  <c r="E38" i="23" a="1"/>
  <c r="M38" i="23" a="1"/>
  <c r="F18" i="23" a="1"/>
  <c r="K19" i="23" a="1"/>
  <c r="M19" i="23" a="1"/>
  <c r="C30" i="23" a="1"/>
  <c r="K27" i="23" a="1"/>
  <c r="N27" i="23" a="1"/>
  <c r="F24" i="23" a="1"/>
  <c r="L22" i="23" a="1"/>
  <c r="I22" i="23" a="1"/>
  <c r="L36" i="23" a="1"/>
  <c r="N12" i="23" a="1"/>
  <c r="G12" i="23" a="1"/>
  <c r="E21" i="23" a="1"/>
  <c r="J37" i="23" a="1"/>
  <c r="J20" i="23" a="1"/>
  <c r="H16" i="23" a="1"/>
  <c r="L38" i="23" a="1"/>
  <c r="N24" i="23" a="1"/>
  <c r="J13" i="23" a="1"/>
  <c r="M21" i="23" a="1"/>
  <c r="K21" i="23" a="1"/>
  <c r="E25" i="23" a="1"/>
  <c r="K31" i="23" a="1"/>
  <c r="N31" i="23" a="1"/>
  <c r="L14" i="23" a="1"/>
  <c r="L37" i="23" a="1"/>
  <c r="H37" i="23" a="1"/>
  <c r="J34" i="23" a="1"/>
  <c r="G33" i="23" a="1"/>
  <c r="E33" i="23" a="1"/>
  <c r="I39" i="23" a="1"/>
  <c r="J32" i="23" a="1"/>
  <c r="K32" i="23" a="1"/>
  <c r="J35" i="23" a="1"/>
  <c r="L20" i="23" a="1"/>
  <c r="F20" i="23" a="1"/>
  <c r="G11" i="23" a="1"/>
  <c r="L26" i="23" a="1"/>
  <c r="N28" i="23" a="1"/>
  <c r="M28" i="23" a="1"/>
  <c r="E23" i="23" a="1"/>
  <c r="N16" i="23" a="1"/>
  <c r="K16" i="23" a="1"/>
  <c r="G29" i="23" a="1"/>
  <c r="I15" i="23" a="1"/>
  <c r="C15" i="23" a="1"/>
  <c r="I17" i="23" a="1"/>
  <c r="J38" i="23" a="1"/>
  <c r="G38" i="23" a="1"/>
  <c r="H18" i="23" a="1"/>
  <c r="E19" i="23" a="1"/>
  <c r="N19" i="23" a="1"/>
  <c r="G30" i="23" a="1"/>
  <c r="L27" i="23" a="1"/>
  <c r="E27" i="23" a="1"/>
  <c r="K24" i="23" a="1"/>
  <c r="J22" i="23" a="1"/>
  <c r="G22" i="23" a="1"/>
  <c r="J36" i="23" a="1"/>
  <c r="L12" i="23" a="1"/>
  <c r="F12" i="23" a="1"/>
  <c r="F13" i="23" a="1"/>
  <c r="N39" i="23" a="1"/>
  <c r="K26" i="23" a="1"/>
  <c r="H15" i="23" a="1"/>
  <c r="C19" i="23" a="1"/>
  <c r="C36" i="23" a="1"/>
  <c r="C36" i="23" l="1"/>
  <c r="C19" i="23"/>
  <c r="H15" i="23"/>
  <c r="K26" i="23"/>
  <c r="N39" i="23"/>
  <c r="O39" i="23" s="1"/>
  <c r="F13" i="23"/>
  <c r="F12" i="23"/>
  <c r="L12" i="23"/>
  <c r="J36" i="23"/>
  <c r="G22" i="23"/>
  <c r="J22" i="23"/>
  <c r="K24" i="23"/>
  <c r="E27" i="23"/>
  <c r="L27" i="23"/>
  <c r="G30" i="23"/>
  <c r="N19" i="23"/>
  <c r="O19" i="23" s="1"/>
  <c r="E19" i="23"/>
  <c r="H18" i="23"/>
  <c r="G38" i="23"/>
  <c r="J38" i="23"/>
  <c r="I17" i="23"/>
  <c r="C15" i="23"/>
  <c r="I15" i="23"/>
  <c r="G29" i="23"/>
  <c r="K16" i="23"/>
  <c r="N16" i="23"/>
  <c r="O16" i="23" s="1"/>
  <c r="E23" i="23"/>
  <c r="M28" i="23"/>
  <c r="N28" i="23"/>
  <c r="O28" i="23" s="1"/>
  <c r="L26" i="23"/>
  <c r="G11" i="23"/>
  <c r="F20" i="23"/>
  <c r="L20" i="23"/>
  <c r="J35" i="23"/>
  <c r="K32" i="23"/>
  <c r="J32" i="23"/>
  <c r="I39" i="23"/>
  <c r="E33" i="23"/>
  <c r="G33" i="23"/>
  <c r="J34" i="23"/>
  <c r="H37" i="23"/>
  <c r="L37" i="23"/>
  <c r="L14" i="23"/>
  <c r="N31" i="23"/>
  <c r="O31" i="23" s="1"/>
  <c r="K31" i="23"/>
  <c r="E25" i="23"/>
  <c r="K21" i="23"/>
  <c r="M21" i="23"/>
  <c r="J13" i="23"/>
  <c r="N24" i="23"/>
  <c r="O24" i="23" s="1"/>
  <c r="L38" i="23"/>
  <c r="H16" i="23"/>
  <c r="J20" i="23"/>
  <c r="J37" i="23"/>
  <c r="E21" i="23"/>
  <c r="G12" i="23"/>
  <c r="N12" i="23"/>
  <c r="L36" i="23"/>
  <c r="I22" i="23"/>
  <c r="L22" i="23"/>
  <c r="F24" i="23"/>
  <c r="N27" i="23"/>
  <c r="O27" i="23" s="1"/>
  <c r="K27" i="23"/>
  <c r="C30" i="23"/>
  <c r="M19" i="23"/>
  <c r="K19" i="23"/>
  <c r="F18" i="23"/>
  <c r="M38" i="23"/>
  <c r="E38" i="23"/>
  <c r="E17" i="23"/>
  <c r="F15" i="23"/>
  <c r="D15" i="23"/>
  <c r="C29" i="23"/>
  <c r="I16" i="23"/>
  <c r="F16" i="23"/>
  <c r="C23" i="23"/>
  <c r="C28" i="23"/>
  <c r="E28" i="23"/>
  <c r="G26" i="23"/>
  <c r="K11" i="23"/>
  <c r="I20" i="23"/>
  <c r="H20" i="23"/>
  <c r="D35" i="23"/>
  <c r="F32" i="23"/>
  <c r="N32" i="23"/>
  <c r="O32" i="23" s="1"/>
  <c r="F39" i="23"/>
  <c r="I33" i="23"/>
  <c r="F33" i="23"/>
  <c r="N34" i="23"/>
  <c r="O34" i="23" s="1"/>
  <c r="C37" i="23"/>
  <c r="I37" i="23"/>
  <c r="E14" i="23"/>
  <c r="C31" i="23"/>
  <c r="J31" i="23"/>
  <c r="C25" i="23"/>
  <c r="I21" i="23"/>
  <c r="D21" i="23"/>
  <c r="N13" i="23"/>
  <c r="O13" i="23" s="1"/>
  <c r="M27" i="23"/>
  <c r="I38" i="23"/>
  <c r="G28" i="23"/>
  <c r="D32" i="23"/>
  <c r="K14" i="23"/>
  <c r="D12" i="23"/>
  <c r="M36" i="23"/>
  <c r="F36" i="23"/>
  <c r="C22" i="23"/>
  <c r="H24" i="23"/>
  <c r="C24" i="23"/>
  <c r="F27" i="23"/>
  <c r="F30" i="23"/>
  <c r="L30" i="23"/>
  <c r="L19" i="23"/>
  <c r="E18" i="23"/>
  <c r="C18" i="23"/>
  <c r="C38" i="23"/>
  <c r="M17" i="23"/>
  <c r="C17" i="23"/>
  <c r="M15" i="23"/>
  <c r="N29" i="23"/>
  <c r="O29" i="23" s="1"/>
  <c r="M29" i="23"/>
  <c r="J16" i="23"/>
  <c r="K23" i="23"/>
  <c r="G23" i="23"/>
  <c r="D28" i="23"/>
  <c r="N26" i="23"/>
  <c r="O26" i="23" s="1"/>
  <c r="H26" i="23"/>
  <c r="C11" i="23"/>
  <c r="E20" i="23"/>
  <c r="C20" i="23"/>
  <c r="M35" i="23"/>
  <c r="H32" i="23"/>
  <c r="I32" i="23"/>
  <c r="G39" i="23"/>
  <c r="H33" i="23"/>
  <c r="N33" i="23"/>
  <c r="O33" i="23" s="1"/>
  <c r="I34" i="23"/>
  <c r="K37" i="23"/>
  <c r="E37" i="23"/>
  <c r="M14" i="23"/>
  <c r="H31" i="23"/>
  <c r="F31" i="23"/>
  <c r="J25" i="23"/>
  <c r="F21" i="23"/>
  <c r="J21" i="23"/>
  <c r="E13" i="23"/>
  <c r="K22" i="23"/>
  <c r="M18" i="23"/>
  <c r="C16" i="23"/>
  <c r="I11" i="23"/>
  <c r="C33" i="23"/>
  <c r="D25" i="23"/>
  <c r="C12" i="23"/>
  <c r="I36" i="23"/>
  <c r="K36" i="23"/>
  <c r="M22" i="23"/>
  <c r="D24" i="23"/>
  <c r="G24" i="23"/>
  <c r="D27" i="23"/>
  <c r="H30" i="23"/>
  <c r="I30" i="23"/>
  <c r="G19" i="23"/>
  <c r="I18" i="23"/>
  <c r="D18" i="23"/>
  <c r="F38" i="23"/>
  <c r="K17" i="23"/>
  <c r="G17" i="23"/>
  <c r="J15" i="23"/>
  <c r="D29" i="23"/>
  <c r="J29" i="23"/>
  <c r="G16" i="23"/>
  <c r="H23" i="23"/>
  <c r="F23" i="23"/>
  <c r="H28" i="23"/>
  <c r="E26" i="23"/>
  <c r="D26" i="23"/>
  <c r="F11" i="23"/>
  <c r="G20" i="23"/>
  <c r="M20" i="23"/>
  <c r="I35" i="23"/>
  <c r="E32" i="23"/>
  <c r="C32" i="23"/>
  <c r="E39" i="23"/>
  <c r="J33" i="23"/>
  <c r="M33" i="23"/>
  <c r="L34" i="23"/>
  <c r="G37" i="23"/>
  <c r="H14" i="23"/>
  <c r="J14" i="23"/>
  <c r="E31" i="23"/>
  <c r="L25" i="23"/>
  <c r="K25" i="23"/>
  <c r="L21" i="23"/>
  <c r="G13" i="23"/>
  <c r="M13" i="23"/>
  <c r="E12" i="23"/>
  <c r="G27" i="23"/>
  <c r="N17" i="23"/>
  <c r="O17" i="23" s="1"/>
  <c r="L11" i="23"/>
  <c r="J39" i="23"/>
  <c r="N21" i="23"/>
  <c r="O21" i="23" s="1"/>
  <c r="J12" i="23"/>
  <c r="H36" i="23"/>
  <c r="E36" i="23"/>
  <c r="H22" i="23"/>
  <c r="I24" i="23"/>
  <c r="E24" i="23"/>
  <c r="H27" i="23"/>
  <c r="N30" i="23"/>
  <c r="O30" i="23" s="1"/>
  <c r="J30" i="23"/>
  <c r="F19" i="23"/>
  <c r="J18" i="23"/>
  <c r="N18" i="23"/>
  <c r="O18" i="23" s="1"/>
  <c r="D38" i="23"/>
  <c r="H17" i="23"/>
  <c r="J17" i="23"/>
  <c r="E15" i="23"/>
  <c r="K29" i="23"/>
  <c r="I29" i="23"/>
  <c r="E16" i="23"/>
  <c r="L23" i="23"/>
  <c r="M23" i="23"/>
  <c r="L28" i="23"/>
  <c r="F26" i="23"/>
  <c r="H11" i="23"/>
  <c r="N11" i="23"/>
  <c r="K20" i="23"/>
  <c r="K35" i="23"/>
  <c r="N35" i="23"/>
  <c r="O35" i="23" s="1"/>
  <c r="G32" i="23"/>
  <c r="L39" i="23"/>
  <c r="H39" i="23"/>
  <c r="K33" i="23"/>
  <c r="K34" i="23"/>
  <c r="C34" i="23"/>
  <c r="F37" i="23"/>
  <c r="I14" i="23"/>
  <c r="F14" i="23"/>
  <c r="L31" i="23"/>
  <c r="M25" i="23"/>
  <c r="I25" i="23"/>
  <c r="H21" i="23"/>
  <c r="L13" i="23"/>
  <c r="H13" i="23"/>
  <c r="I12" i="23"/>
  <c r="D30" i="23"/>
  <c r="K15" i="23"/>
  <c r="I23" i="23"/>
  <c r="L35" i="23"/>
  <c r="G34" i="23"/>
  <c r="G31" i="23"/>
  <c r="M12" i="23"/>
  <c r="G36" i="23"/>
  <c r="N36" i="23"/>
  <c r="O36" i="23" s="1"/>
  <c r="N22" i="23"/>
  <c r="O22" i="23" s="1"/>
  <c r="M24" i="23"/>
  <c r="J24" i="23"/>
  <c r="I27" i="23"/>
  <c r="E30" i="23"/>
  <c r="K30" i="23"/>
  <c r="H19" i="23"/>
  <c r="L18" i="23"/>
  <c r="K18" i="23"/>
  <c r="H38" i="23"/>
  <c r="L17" i="23"/>
  <c r="D17" i="23"/>
  <c r="G15" i="23"/>
  <c r="F29" i="23"/>
  <c r="H29" i="23"/>
  <c r="M16" i="23"/>
  <c r="J23" i="23"/>
  <c r="D23" i="23"/>
  <c r="F28" i="23"/>
  <c r="C26" i="23"/>
  <c r="M11" i="23"/>
  <c r="E11" i="23"/>
  <c r="D20" i="23"/>
  <c r="E35" i="23"/>
  <c r="C35" i="23"/>
  <c r="M32" i="23"/>
  <c r="C39" i="23"/>
  <c r="M39" i="23"/>
  <c r="D33" i="23"/>
  <c r="H34" i="23"/>
  <c r="D34" i="23"/>
  <c r="N37" i="23"/>
  <c r="O37" i="23" s="1"/>
  <c r="C14" i="23"/>
  <c r="N14" i="23"/>
  <c r="O14" i="23" s="1"/>
  <c r="I31" i="23"/>
  <c r="G25" i="23"/>
  <c r="F25" i="23"/>
  <c r="C21" i="23"/>
  <c r="K13" i="23"/>
  <c r="C13" i="23"/>
  <c r="E22" i="23"/>
  <c r="J19" i="23"/>
  <c r="L29" i="23"/>
  <c r="I28" i="23"/>
  <c r="H35" i="23"/>
  <c r="D37" i="23"/>
  <c r="M31" i="23"/>
  <c r="H12" i="23"/>
  <c r="K12" i="23"/>
  <c r="D36" i="23"/>
  <c r="D22" i="23"/>
  <c r="F22" i="23"/>
  <c r="L24" i="23"/>
  <c r="J27" i="23"/>
  <c r="C27" i="23"/>
  <c r="M30" i="23"/>
  <c r="I19" i="23"/>
  <c r="D19" i="23"/>
  <c r="G18" i="23"/>
  <c r="N38" i="23"/>
  <c r="O38" i="23" s="1"/>
  <c r="K38" i="23"/>
  <c r="F17" i="23"/>
  <c r="L15" i="23"/>
  <c r="N15" i="23"/>
  <c r="O15" i="23" s="1"/>
  <c r="E29" i="23"/>
  <c r="D16" i="23"/>
  <c r="L16" i="23"/>
  <c r="N23" i="23"/>
  <c r="O23" i="23" s="1"/>
  <c r="K28" i="23"/>
  <c r="J28" i="23"/>
  <c r="I26" i="23"/>
  <c r="J11" i="23"/>
  <c r="D11" i="23"/>
  <c r="N20" i="23"/>
  <c r="O20" i="23" s="1"/>
  <c r="G35" i="23"/>
  <c r="F35" i="23"/>
  <c r="L32" i="23"/>
  <c r="K39" i="23"/>
  <c r="D39" i="23"/>
  <c r="L33" i="23"/>
  <c r="E34" i="23"/>
  <c r="F34" i="23"/>
  <c r="M37" i="23"/>
  <c r="D14" i="23"/>
  <c r="G14" i="23"/>
  <c r="D31" i="23"/>
  <c r="N25" i="23"/>
  <c r="O25" i="23" s="1"/>
  <c r="H25" i="23"/>
  <c r="G21" i="23"/>
  <c r="I13" i="23"/>
  <c r="D13" i="23"/>
  <c r="O11" i="23"/>
  <c r="O12" i="23"/>
  <c r="O10" i="23"/>
  <c r="B10" i="3"/>
  <c r="D12" i="3"/>
  <c r="B10" i="28" l="1" a="1"/>
  <c r="B10" i="28" s="1"/>
  <c r="D11" i="3"/>
  <c r="D10" i="3"/>
  <c r="B13" i="3"/>
  <c r="E12" i="3" l="1"/>
  <c r="F13" i="3" s="1"/>
  <c r="E10" i="3"/>
  <c r="E11" i="3"/>
  <c r="D13" i="3"/>
  <c r="E13" i="3" s="1"/>
  <c r="D72" i="14" a="1"/>
  <c r="D72" i="14" l="1"/>
  <c r="F12" i="3"/>
  <c r="F10" i="3"/>
  <c r="F1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<sst xmlns="http://schemas.openxmlformats.org/spreadsheetml/2006/main" count="124" uniqueCount="89">
  <si>
    <t>Grille d’analyse des critères et des procédures</t>
  </si>
  <si>
    <t xml:space="preserve">Les types d'actions et/ou modalités de mise en œuvre sont-elles pertinentes au regard des objectifs du projet mis en œuvre </t>
  </si>
  <si>
    <t>Le projet s’inscrit-il dans une démarche territoriale ou une stratégie plus globale</t>
  </si>
  <si>
    <t>Quel est l’impact du projet sur l’emploi  </t>
  </si>
  <si>
    <t>Non pertinent</t>
  </si>
  <si>
    <t>Très faible</t>
  </si>
  <si>
    <t>Faible</t>
  </si>
  <si>
    <t>Moyen</t>
  </si>
  <si>
    <t>A. Critères qualitatifs  (pertinence et efficacité du projet)</t>
  </si>
  <si>
    <t>Analyse des moyens humains dédiés au projet (personnels disponibles du porteur, recrutements, temps RH consacrés, etc.)</t>
  </si>
  <si>
    <t>Analyse des délais de réalisation, du matériel en place et des procédures mises en œuvre</t>
  </si>
  <si>
    <t>Analyse de la viabilité financière du projet</t>
  </si>
  <si>
    <t>Caractère innovant du projet</t>
  </si>
  <si>
    <t>Plus-value du projet sur le territoire</t>
  </si>
  <si>
    <t>Viabilité du projet au-delà du temps obligatoire de pérennité</t>
  </si>
  <si>
    <t>Prise en compte de l’égalité femmes-hommes</t>
  </si>
  <si>
    <t>Prise en compte de la lutte contre les discriminations, en particulier accessibilité aux personnes handicapées</t>
  </si>
  <si>
    <t>Prise en compte du développement durable et de l’environnement (valorisation des déchets)</t>
  </si>
  <si>
    <t>Respect de la réglementation relative à la commande publique</t>
  </si>
  <si>
    <t>Respect de la réglementation relative aux aides d’Etat</t>
  </si>
  <si>
    <t xml:space="preserve">Application et mise en œuvre de la Charte des droits fondamentaux </t>
  </si>
  <si>
    <t>Application et mise en œuvre de la Convention des Nations unies relatives aux droits des personnes handicapées</t>
  </si>
  <si>
    <t>B. Critères de performance et de résultat</t>
  </si>
  <si>
    <t>b.1. Analyse des dispositions prises par le porteur pour le suivi administratif de l’opération</t>
  </si>
  <si>
    <t>a.1. Finalité du projet, modalités d'élaboration et de mise en œuvre</t>
  </si>
  <si>
    <t>a.2. Analyse des moyens humains, des délais de réalisation et de la soutenabilité financière</t>
  </si>
  <si>
    <t>a.3. Impact du projet sur le territoire francilien</t>
  </si>
  <si>
    <t>b.2. Analyse des dispositions prises par le porteur pour le suivi administratif de l’opération</t>
  </si>
  <si>
    <t>Capacité administrative du porteur (moyens humains dédiés à la gestion du dossier de l’opération) : a minima une personne</t>
  </si>
  <si>
    <t>Procédures mises en place par le porteur pour sécuriser les dépenses et le suivi des participants</t>
  </si>
  <si>
    <t>Analyse financière du porteur démontrant sa capacité d’autofinancement (trésorerie du porteur)</t>
  </si>
  <si>
    <t>Analyse de la contribution du projet aux indicateurs (participants et capacité du porteur à en assurer la cohérence et la fiabilité du suivi)</t>
  </si>
  <si>
    <t>N° synergie de l'opération :</t>
  </si>
  <si>
    <t>Intitulé de l'opération</t>
  </si>
  <si>
    <t>Intitulé de l'opération :</t>
  </si>
  <si>
    <t>Prénom et nom de l'instructeur :</t>
  </si>
  <si>
    <t>Raison sociale</t>
  </si>
  <si>
    <t xml:space="preserve">Date de finalisation de l'analyse : </t>
  </si>
  <si>
    <t>Respect des droits fondamentaux et de l’Union européenne (dignité, liberté, égalité, solidarité, citoyenneté et justice)</t>
  </si>
  <si>
    <t>C. Critères additionnels</t>
  </si>
  <si>
    <t>Texte</t>
  </si>
  <si>
    <t>c.1. Texte</t>
  </si>
  <si>
    <t>c.2. Texte</t>
  </si>
  <si>
    <t>a.3. Texte</t>
  </si>
  <si>
    <t>Grille d’analyse des critères et des procédures - Notice</t>
  </si>
  <si>
    <t>Note obtenue</t>
  </si>
  <si>
    <t xml:space="preserve">Classement </t>
  </si>
  <si>
    <t xml:space="preserve">Catégorie de critères </t>
  </si>
  <si>
    <t xml:space="preserve">DETAIL DU CALCUL </t>
  </si>
  <si>
    <t>%</t>
  </si>
  <si>
    <t>Avis</t>
  </si>
  <si>
    <t>Elevé</t>
  </si>
  <si>
    <t>Appréciation</t>
  </si>
  <si>
    <t>Raison sociale du porteur :</t>
  </si>
  <si>
    <t>a.4. Respect des principes horizontaux</t>
  </si>
  <si>
    <t>a.5. Respect des conditions favorisantes</t>
  </si>
  <si>
    <t>Critères qualitatifs</t>
  </si>
  <si>
    <t>Critères additionnells</t>
  </si>
  <si>
    <t>Critères de performance et de résultat</t>
  </si>
  <si>
    <t>Nb critères évalués</t>
  </si>
  <si>
    <t>Points obtenus</t>
  </si>
  <si>
    <t>Sur un total de</t>
  </si>
  <si>
    <t>Total</t>
  </si>
  <si>
    <t>Appreciation</t>
  </si>
  <si>
    <r>
      <t xml:space="preserve">L'ensemble des information sont à renseigner dans l'onglet "Catégories A &amp; B".
Si applicable, l'onglet "Catégories additionnelles" est personnalisable et doit également être complété.
Une fois complétée, la grille est enregistrée dans le dossier unique de l'opération au format PDF.
</t>
    </r>
    <r>
      <rPr>
        <b/>
        <sz val="11"/>
        <color theme="1"/>
        <rFont val="Calibri"/>
        <family val="2"/>
        <scheme val="minor"/>
      </rPr>
      <t>Pour que le dossier puisse recevoir un avis favorable, la moyenne doit être obtenue pour chaque catégorie de critères.
Chaque opération recevra un n° de classement selon la note global obtenue au regard de l'ensemble des opérations reçues par le service instructeur.</t>
    </r>
  </si>
  <si>
    <t>Classement</t>
  </si>
  <si>
    <t xml:space="preserve">Appel à projets : </t>
  </si>
  <si>
    <t>Liste des opérations</t>
  </si>
  <si>
    <t>points obtenus</t>
  </si>
  <si>
    <t>avis</t>
  </si>
  <si>
    <t>Appréciation globale</t>
  </si>
  <si>
    <t>avis (cq)</t>
  </si>
  <si>
    <t>points obtenus (cq)</t>
  </si>
  <si>
    <t>points obtenus (cp)</t>
  </si>
  <si>
    <t>avis (cp)</t>
  </si>
  <si>
    <t>Critères qualitatifs (cq)</t>
  </si>
  <si>
    <t>Critères de performance (cp)</t>
  </si>
  <si>
    <t>Critères additionnels (ca)</t>
  </si>
  <si>
    <t>points obtenus (ca)</t>
  </si>
  <si>
    <t>avis (ca)</t>
  </si>
  <si>
    <t>Priorisation</t>
  </si>
  <si>
    <t>Synthèse des appréciatons et priorisation</t>
  </si>
  <si>
    <t>Analyse du montant UE demandé au regard des résultats escomptés du projet (adéquation du projet au montant)</t>
  </si>
  <si>
    <t xml:space="preserve">Coût total de l'opération : </t>
  </si>
  <si>
    <t>Part UE</t>
  </si>
  <si>
    <t>Part UE :</t>
  </si>
  <si>
    <t>Prénom</t>
  </si>
  <si>
    <t>Nom</t>
  </si>
  <si>
    <t>CT de l'opération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</si>
</sst>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ebdings"/>
      <family val="1"/>
      <charset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4" tint="0.59999389629810485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7">
    <border>
      <left/>
      <right/>
      <top/>
      <bottom/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9" tint="0.79998168889431442"/>
      </left>
      <right style="thick">
        <color theme="9" tint="0.79998168889431442"/>
      </right>
      <top style="thick">
        <color theme="9" tint="0.79998168889431442"/>
      </top>
      <bottom style="thick">
        <color theme="9" tint="0.79998168889431442"/>
      </bottom>
      <diagonal/>
    </border>
    <border>
      <left style="thick">
        <color theme="5" tint="0.79998168889431442"/>
      </left>
      <right style="thick">
        <color theme="5" tint="0.79998168889431442"/>
      </right>
      <top style="thick">
        <color theme="5" tint="0.79998168889431442"/>
      </top>
      <bottom style="thick">
        <color theme="5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/>
      </top>
      <bottom style="hair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hair">
        <color theme="0"/>
      </top>
      <bottom style="hair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hair">
        <color theme="0"/>
      </top>
      <bottom style="medium">
        <color theme="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thick">
        <color theme="9" tint="0.59996337778862885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9" tint="0.59996337778862885"/>
      </left>
      <right/>
      <top/>
      <bottom/>
      <diagonal/>
    </border>
    <border>
      <left/>
      <right style="thick">
        <color theme="9" tint="0.59996337778862885"/>
      </right>
      <top/>
      <bottom/>
      <diagonal/>
    </border>
    <border>
      <left style="thick">
        <color theme="9" tint="0.59996337778862885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ck">
        <color theme="9" tint="0.59996337778862885"/>
      </right>
      <top style="thick">
        <color theme="9" tint="0.59996337778862885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4" tint="0.39991454817346722"/>
      </left>
      <right/>
      <top style="thick">
        <color theme="4" tint="0.39991454817346722"/>
      </top>
      <bottom/>
      <diagonal/>
    </border>
    <border>
      <left/>
      <right/>
      <top style="thick">
        <color theme="4" tint="0.39991454817346722"/>
      </top>
      <bottom/>
      <diagonal/>
    </border>
    <border>
      <left/>
      <right style="thick">
        <color theme="4" tint="0.39991454817346722"/>
      </right>
      <top style="thick">
        <color theme="4" tint="0.39991454817346722"/>
      </top>
      <bottom/>
      <diagonal/>
    </border>
    <border>
      <left/>
      <right style="thick">
        <color theme="4" tint="0.39991454817346722"/>
      </right>
      <top/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/>
      <right style="thick">
        <color theme="9" tint="0.39994506668294322"/>
      </right>
      <top/>
      <bottom/>
      <diagonal/>
    </border>
    <border>
      <left style="thick">
        <color theme="4" tint="0.39991454817346722"/>
      </left>
      <right/>
      <top/>
      <bottom style="thick">
        <color theme="4" tint="0.59996337778862885"/>
      </bottom>
      <diagonal/>
    </border>
    <border>
      <left style="thick">
        <color theme="9" tint="0.39994506668294322"/>
      </left>
      <right/>
      <top/>
      <bottom style="thick">
        <color theme="9" tint="0.59996337778862885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59996337778862885"/>
      </left>
      <right/>
      <top style="thick">
        <color theme="5" tint="0.59996337778862885"/>
      </top>
      <bottom/>
      <diagonal/>
    </border>
    <border>
      <left/>
      <right/>
      <top style="thick">
        <color theme="5" tint="0.59996337778862885"/>
      </top>
      <bottom/>
      <diagonal/>
    </border>
    <border>
      <left/>
      <right style="thick">
        <color theme="5" tint="0.59996337778862885"/>
      </right>
      <top style="thick">
        <color theme="5" tint="0.59996337778862885"/>
      </top>
      <bottom/>
      <diagonal/>
    </border>
    <border>
      <left/>
      <right style="thick">
        <color theme="5" tint="0.59996337778862885"/>
      </right>
      <top/>
      <bottom/>
      <diagonal/>
    </border>
    <border>
      <left style="thick">
        <color theme="5" tint="0.39994506668294322"/>
      </left>
      <right/>
      <top/>
      <bottom style="thick">
        <color theme="5" tint="0.59996337778862885"/>
      </bottom>
      <diagonal/>
    </border>
    <border>
      <left/>
      <right/>
      <top/>
      <bottom style="thick">
        <color theme="5" tint="0.59996337778862885"/>
      </bottom>
      <diagonal/>
    </border>
    <border>
      <left style="thick">
        <color theme="5" tint="0.59996337778862885"/>
      </left>
      <right/>
      <top/>
      <bottom style="thick">
        <color theme="5" tint="0.79998168889431442"/>
      </bottom>
      <diagonal/>
    </border>
    <border>
      <left/>
      <right/>
      <top/>
      <bottom style="thick">
        <color theme="5" tint="0.79998168889431442"/>
      </bottom>
      <diagonal/>
    </border>
    <border>
      <left style="thick">
        <color theme="5" tint="0.59996337778862885"/>
      </left>
      <right/>
      <top style="thick">
        <color theme="5" tint="0.79998168889431442"/>
      </top>
      <bottom/>
      <diagonal/>
    </border>
    <border>
      <left/>
      <right/>
      <top style="thick">
        <color theme="5" tint="0.79998168889431442"/>
      </top>
      <bottom/>
      <diagonal/>
    </border>
    <border>
      <left style="thick">
        <color theme="4" tint="0.79995117038483843"/>
      </left>
      <right style="thick">
        <color theme="4" tint="0.79998168889431442"/>
      </right>
      <top style="thick">
        <color theme="4" tint="0.79995117038483843"/>
      </top>
      <bottom style="thick">
        <color theme="4" tint="0.79998168889431442"/>
      </bottom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5117038483843"/>
      </top>
      <bottom style="thick">
        <color theme="4" tint="0.79998168889431442"/>
      </bottom>
      <diagonal/>
    </border>
    <border>
      <left style="thick">
        <color theme="4" tint="0.79998168889431442"/>
      </left>
      <right style="thick">
        <color theme="4" tint="0.79995117038483843"/>
      </right>
      <top style="thick">
        <color theme="4" tint="0.79995117038483843"/>
      </top>
      <bottom style="thick">
        <color theme="4" tint="0.79998168889431442"/>
      </bottom>
      <diagonal/>
    </border>
    <border>
      <left style="thick">
        <color theme="4" tint="0.79995117038483843"/>
      </left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 style="thick">
        <color theme="4" tint="0.79998168889431442"/>
      </left>
      <right style="thick">
        <color theme="4" tint="0.79995117038483843"/>
      </right>
      <top style="thick">
        <color theme="4" tint="0.79998168889431442"/>
      </top>
      <bottom style="thick">
        <color theme="4" tint="0.79998168889431442"/>
      </bottom>
      <diagonal/>
    </border>
    <border>
      <left style="thick">
        <color theme="4" tint="0.79995117038483843"/>
      </left>
      <right style="thick">
        <color theme="4" tint="0.79998168889431442"/>
      </right>
      <top style="thick">
        <color theme="4" tint="0.79998168889431442"/>
      </top>
      <bottom style="thick">
        <color theme="4" tint="0.79995117038483843"/>
      </bottom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 style="thick">
        <color theme="4" tint="0.79995117038483843"/>
      </bottom>
      <diagonal/>
    </border>
    <border>
      <left style="thick">
        <color theme="4" tint="0.79998168889431442"/>
      </left>
      <right style="thick">
        <color theme="4" tint="0.79995117038483843"/>
      </right>
      <top style="thick">
        <color theme="4" tint="0.79998168889431442"/>
      </top>
      <bottom style="thick">
        <color theme="4" tint="0.7999511703848384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wrapText="1" indent="1"/>
    </xf>
    <xf numFmtId="0" fontId="7" fillId="0" borderId="0" xfId="0" applyFont="1" applyAlignment="1">
      <alignment horizontal="left" inden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15" fillId="0" borderId="0" xfId="0" applyFont="1" applyAlignment="1">
      <alignment horizontal="left" indent="1"/>
    </xf>
    <xf numFmtId="0" fontId="16" fillId="0" borderId="5" xfId="0" applyFont="1" applyBorder="1" applyAlignment="1">
      <alignment horizontal="center" vertical="center" wrapText="1"/>
    </xf>
    <xf numFmtId="10" fontId="16" fillId="0" borderId="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0" fontId="16" fillId="0" borderId="6" xfId="0" applyNumberFormat="1" applyFont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4" fillId="0" borderId="16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indent="1"/>
    </xf>
    <xf numFmtId="0" fontId="11" fillId="5" borderId="2" xfId="0" applyFont="1" applyFill="1" applyBorder="1" applyAlignment="1">
      <alignment horizontal="left" indent="1"/>
    </xf>
    <xf numFmtId="0" fontId="6" fillId="5" borderId="2" xfId="0" applyFont="1" applyFill="1" applyBorder="1" applyAlignment="1">
      <alignment horizontal="left" indent="1"/>
    </xf>
    <xf numFmtId="0" fontId="6" fillId="5" borderId="2" xfId="0" applyFont="1" applyFill="1" applyBorder="1" applyAlignment="1">
      <alignment horizontal="left" wrapText="1" indent="1"/>
    </xf>
    <xf numFmtId="0" fontId="6" fillId="5" borderId="2" xfId="0" applyFont="1" applyFill="1" applyBorder="1" applyAlignment="1">
      <alignment horizontal="center"/>
    </xf>
    <xf numFmtId="0" fontId="15" fillId="0" borderId="0" xfId="0" applyFont="1"/>
    <xf numFmtId="0" fontId="22" fillId="5" borderId="38" xfId="0" applyFont="1" applyFill="1" applyBorder="1" applyAlignment="1">
      <alignment horizontal="left" indent="1"/>
    </xf>
    <xf numFmtId="0" fontId="22" fillId="5" borderId="38" xfId="0" applyFont="1" applyFill="1" applyBorder="1" applyAlignment="1">
      <alignment horizontal="left" wrapText="1" indent="1"/>
    </xf>
    <xf numFmtId="0" fontId="22" fillId="5" borderId="39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11" fillId="5" borderId="0" xfId="0" applyFont="1" applyFill="1" applyAlignment="1">
      <alignment horizontal="left" indent="1"/>
    </xf>
    <xf numFmtId="164" fontId="1" fillId="17" borderId="69" xfId="0" applyNumberFormat="1" applyFont="1" applyFill="1" applyBorder="1" applyAlignment="1">
      <alignment horizontal="center" vertical="center"/>
    </xf>
    <xf numFmtId="164" fontId="1" fillId="0" borderId="69" xfId="0" applyNumberFormat="1" applyFont="1" applyBorder="1" applyAlignment="1">
      <alignment horizontal="center" vertical="center"/>
    </xf>
    <xf numFmtId="0" fontId="1" fillId="17" borderId="69" xfId="0" applyFont="1" applyFill="1" applyBorder="1" applyAlignment="1">
      <alignment horizontal="center" vertical="center"/>
    </xf>
    <xf numFmtId="9" fontId="1" fillId="17" borderId="69" xfId="1" applyFont="1" applyFill="1" applyBorder="1" applyAlignment="1">
      <alignment horizontal="center" vertical="center"/>
    </xf>
    <xf numFmtId="0" fontId="1" fillId="17" borderId="70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9" fontId="1" fillId="0" borderId="69" xfId="1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25" fillId="17" borderId="69" xfId="0" applyFont="1" applyFill="1" applyBorder="1" applyAlignment="1">
      <alignment horizontal="center" vertical="center"/>
    </xf>
    <xf numFmtId="9" fontId="25" fillId="17" borderId="69" xfId="1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9" fontId="25" fillId="0" borderId="69" xfId="1" applyFont="1" applyBorder="1" applyAlignment="1">
      <alignment horizontal="center" vertical="center"/>
    </xf>
    <xf numFmtId="9" fontId="1" fillId="17" borderId="69" xfId="0" applyNumberFormat="1" applyFont="1" applyFill="1" applyBorder="1" applyAlignment="1">
      <alignment horizontal="center" vertical="center"/>
    </xf>
    <xf numFmtId="9" fontId="1" fillId="0" borderId="69" xfId="0" applyNumberFormat="1" applyFont="1" applyBorder="1" applyAlignment="1">
      <alignment horizontal="center" vertical="center"/>
    </xf>
    <xf numFmtId="0" fontId="1" fillId="17" borderId="68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164" fontId="2" fillId="0" borderId="30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15" borderId="71" xfId="0" applyFont="1" applyFill="1" applyBorder="1" applyAlignment="1">
      <alignment horizontal="center" vertical="center"/>
    </xf>
    <xf numFmtId="0" fontId="24" fillId="15" borderId="72" xfId="0" applyFont="1" applyFill="1" applyBorder="1" applyAlignment="1">
      <alignment horizontal="center" vertical="center"/>
    </xf>
    <xf numFmtId="0" fontId="24" fillId="5" borderId="72" xfId="0" applyFont="1" applyFill="1" applyBorder="1" applyAlignment="1">
      <alignment horizontal="center" vertical="center"/>
    </xf>
    <xf numFmtId="0" fontId="24" fillId="13" borderId="72" xfId="0" applyFont="1" applyFill="1" applyBorder="1" applyAlignment="1">
      <alignment horizontal="center" vertical="center"/>
    </xf>
    <xf numFmtId="0" fontId="24" fillId="14" borderId="72" xfId="0" applyFont="1" applyFill="1" applyBorder="1" applyAlignment="1">
      <alignment horizontal="center" vertical="center"/>
    </xf>
    <xf numFmtId="0" fontId="24" fillId="16" borderId="72" xfId="0" applyFont="1" applyFill="1" applyBorder="1" applyAlignment="1">
      <alignment horizontal="center" vertical="center"/>
    </xf>
    <xf numFmtId="0" fontId="24" fillId="15" borderId="73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9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indent="1"/>
      <protection hidden="1"/>
    </xf>
    <xf numFmtId="0" fontId="20" fillId="0" borderId="0" xfId="0" applyFont="1" applyAlignment="1" applyProtection="1">
      <alignment horizontal="left" indent="1"/>
      <protection hidden="1"/>
    </xf>
    <xf numFmtId="0" fontId="11" fillId="5" borderId="0" xfId="0" applyFont="1" applyFill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23" fillId="0" borderId="0" xfId="0" applyFont="1" applyAlignment="1" applyProtection="1">
      <alignment horizontal="left" indent="1"/>
      <protection hidden="1"/>
    </xf>
    <xf numFmtId="0" fontId="2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15" borderId="0" xfId="0" applyFont="1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13" borderId="0" xfId="0" applyFont="1" applyFill="1" applyAlignment="1" applyProtection="1">
      <alignment horizontal="center"/>
      <protection hidden="1"/>
    </xf>
    <xf numFmtId="0" fontId="1" fillId="14" borderId="0" xfId="0" applyFont="1" applyFill="1" applyAlignment="1" applyProtection="1">
      <alignment horizontal="center"/>
      <protection hidden="1"/>
    </xf>
    <xf numFmtId="9" fontId="1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wrapText="1" indent="1"/>
      <protection hidden="1"/>
    </xf>
    <xf numFmtId="0" fontId="11" fillId="5" borderId="37" xfId="0" applyFont="1" applyFill="1" applyBorder="1" applyAlignment="1">
      <alignment horizontal="left" indent="1"/>
    </xf>
    <xf numFmtId="0" fontId="2" fillId="4" borderId="60" xfId="0" applyFont="1" applyFill="1" applyBorder="1" applyAlignment="1">
      <alignment horizontal="left" indent="1"/>
    </xf>
    <xf numFmtId="0" fontId="2" fillId="4" borderId="63" xfId="0" applyFont="1" applyFill="1" applyBorder="1" applyAlignment="1">
      <alignment horizontal="left" indent="1"/>
    </xf>
    <xf numFmtId="0" fontId="2" fillId="4" borderId="65" xfId="0" applyFont="1" applyFill="1" applyBorder="1" applyAlignment="1">
      <alignment horizontal="left" indent="1"/>
    </xf>
    <xf numFmtId="0" fontId="5" fillId="3" borderId="35" xfId="0" applyFont="1" applyFill="1" applyBorder="1" applyAlignment="1">
      <alignment horizontal="left" vertical="center" indent="2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2" fillId="2" borderId="33" xfId="0" applyFont="1" applyFill="1" applyBorder="1"/>
    <xf numFmtId="0" fontId="2" fillId="2" borderId="34" xfId="0" applyFont="1" applyFill="1" applyBorder="1"/>
    <xf numFmtId="0" fontId="2" fillId="3" borderId="2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left" vertical="center"/>
    </xf>
    <xf numFmtId="0" fontId="2" fillId="9" borderId="30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left" indent="1"/>
    </xf>
    <xf numFmtId="0" fontId="2" fillId="7" borderId="25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7" borderId="26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left" indent="1"/>
    </xf>
    <xf numFmtId="0" fontId="2" fillId="9" borderId="30" xfId="0" applyFont="1" applyFill="1" applyBorder="1" applyAlignment="1">
      <alignment horizontal="left" indent="1"/>
    </xf>
    <xf numFmtId="0" fontId="2" fillId="9" borderId="30" xfId="0" applyFont="1" applyFill="1" applyBorder="1" applyAlignment="1">
      <alignment horizontal="left" wrapText="1" indent="1"/>
    </xf>
    <xf numFmtId="0" fontId="2" fillId="9" borderId="30" xfId="0" applyFont="1" applyFill="1" applyBorder="1" applyAlignment="1">
      <alignment horizontal="center"/>
    </xf>
    <xf numFmtId="0" fontId="18" fillId="9" borderId="30" xfId="0" applyFont="1" applyFill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18" fillId="9" borderId="30" xfId="0" applyFont="1" applyFill="1" applyBorder="1" applyAlignment="1">
      <alignment horizontal="center" wrapText="1"/>
    </xf>
    <xf numFmtId="9" fontId="2" fillId="0" borderId="30" xfId="1" applyFont="1" applyFill="1" applyBorder="1" applyAlignment="1" applyProtection="1">
      <alignment horizontal="center" wrapText="1"/>
    </xf>
    <xf numFmtId="0" fontId="2" fillId="0" borderId="30" xfId="0" applyFont="1" applyBorder="1" applyAlignment="1">
      <alignment horizontal="left" wrapText="1" indent="1"/>
    </xf>
    <xf numFmtId="0" fontId="17" fillId="9" borderId="30" xfId="0" applyFont="1" applyFill="1" applyBorder="1" applyAlignment="1">
      <alignment horizontal="left" indent="1"/>
    </xf>
    <xf numFmtId="0" fontId="5" fillId="0" borderId="30" xfId="0" applyFont="1" applyBorder="1" applyAlignment="1">
      <alignment horizontal="center" wrapText="1"/>
    </xf>
    <xf numFmtId="0" fontId="5" fillId="0" borderId="30" xfId="0" applyFont="1" applyBorder="1" applyAlignment="1">
      <alignment horizontal="center"/>
    </xf>
    <xf numFmtId="9" fontId="5" fillId="0" borderId="30" xfId="1" applyFont="1" applyFill="1" applyBorder="1" applyAlignment="1" applyProtection="1">
      <alignment horizontal="center" wrapText="1"/>
    </xf>
    <xf numFmtId="0" fontId="5" fillId="0" borderId="30" xfId="0" applyFont="1" applyBorder="1" applyAlignment="1">
      <alignment horizontal="left" wrapText="1" indent="1"/>
    </xf>
    <xf numFmtId="0" fontId="5" fillId="9" borderId="30" xfId="0" applyFont="1" applyFill="1" applyBorder="1" applyAlignment="1">
      <alignment horizontal="center" wrapText="1"/>
    </xf>
    <xf numFmtId="0" fontId="5" fillId="9" borderId="30" xfId="0" applyFont="1" applyFill="1" applyBorder="1" applyAlignment="1">
      <alignment horizontal="center"/>
    </xf>
    <xf numFmtId="9" fontId="5" fillId="9" borderId="30" xfId="1" applyFont="1" applyFill="1" applyBorder="1" applyAlignment="1" applyProtection="1">
      <alignment horizontal="center" wrapText="1"/>
    </xf>
    <xf numFmtId="0" fontId="5" fillId="9" borderId="30" xfId="0" applyFont="1" applyFill="1" applyBorder="1" applyAlignment="1">
      <alignment horizontal="left" wrapText="1" indent="1"/>
    </xf>
    <xf numFmtId="0" fontId="2" fillId="9" borderId="30" xfId="0" applyFont="1" applyFill="1" applyBorder="1"/>
    <xf numFmtId="0" fontId="5" fillId="10" borderId="48" xfId="0" applyFont="1" applyFill="1" applyBorder="1" applyAlignment="1">
      <alignment vertical="center"/>
    </xf>
    <xf numFmtId="0" fontId="2" fillId="10" borderId="49" xfId="0" applyFont="1" applyFill="1" applyBorder="1"/>
    <xf numFmtId="0" fontId="2" fillId="11" borderId="52" xfId="0" applyFont="1" applyFill="1" applyBorder="1" applyAlignment="1">
      <alignment horizontal="center"/>
    </xf>
    <xf numFmtId="0" fontId="3" fillId="11" borderId="5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left"/>
    </xf>
    <xf numFmtId="0" fontId="2" fillId="12" borderId="4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 indent="1"/>
    </xf>
    <xf numFmtId="0" fontId="5" fillId="12" borderId="4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left" vertical="center" wrapText="1" indent="1"/>
    </xf>
    <xf numFmtId="0" fontId="9" fillId="10" borderId="0" xfId="0" applyFont="1" applyFill="1" applyAlignment="1">
      <alignment horizontal="left" vertical="center" indent="1"/>
    </xf>
    <xf numFmtId="0" fontId="9" fillId="10" borderId="0" xfId="0" applyFont="1" applyFill="1" applyAlignment="1">
      <alignment horizontal="left" vertical="center"/>
    </xf>
    <xf numFmtId="0" fontId="12" fillId="12" borderId="4" xfId="0" applyFont="1" applyFill="1" applyBorder="1" applyAlignment="1">
      <alignment horizontal="center" vertical="center"/>
    </xf>
    <xf numFmtId="0" fontId="2" fillId="11" borderId="53" xfId="0" applyFont="1" applyFill="1" applyBorder="1" applyAlignment="1">
      <alignment horizontal="center"/>
    </xf>
    <xf numFmtId="0" fontId="10" fillId="10" borderId="0" xfId="0" applyFont="1" applyFill="1" applyAlignment="1">
      <alignment horizontal="center" vertical="center"/>
    </xf>
    <xf numFmtId="14" fontId="2" fillId="0" borderId="30" xfId="0" applyNumberFormat="1" applyFont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top" wrapText="1"/>
    </xf>
    <xf numFmtId="0" fontId="16" fillId="4" borderId="17" xfId="0" applyFont="1" applyFill="1" applyBorder="1" applyAlignment="1">
      <alignment horizontal="left" vertical="center" wrapText="1" indent="1"/>
    </xf>
    <xf numFmtId="0" fontId="16" fillId="4" borderId="18" xfId="0" applyFont="1" applyFill="1" applyBorder="1" applyAlignment="1">
      <alignment horizontal="left" vertical="center" wrapText="1" indent="1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vertical="center" wrapText="1" indent="1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4" fillId="14" borderId="0" xfId="0" applyFont="1" applyFill="1" applyAlignment="1" applyProtection="1">
      <alignment horizontal="center"/>
      <protection hidden="1"/>
    </xf>
    <xf numFmtId="0" fontId="24" fillId="5" borderId="0" xfId="0" applyFont="1" applyFill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indent="1"/>
      <protection locked="0"/>
    </xf>
    <xf numFmtId="0" fontId="5" fillId="2" borderId="31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2" fillId="0" borderId="74" xfId="0" applyFont="1" applyBorder="1" applyAlignment="1" applyProtection="1">
      <alignment horizontal="left" vertical="center" wrapText="1"/>
      <protection locked="0"/>
    </xf>
    <xf numFmtId="0" fontId="2" fillId="0" borderId="75" xfId="0" applyFont="1" applyBorder="1" applyAlignment="1" applyProtection="1">
      <alignment horizontal="left" vertical="center" wrapText="1"/>
      <protection locked="0"/>
    </xf>
    <xf numFmtId="0" fontId="2" fillId="0" borderId="76" xfId="0" applyFont="1" applyBorder="1" applyAlignment="1" applyProtection="1">
      <alignment horizontal="left" vertical="center" wrapText="1"/>
      <protection locked="0"/>
    </xf>
    <xf numFmtId="164" fontId="2" fillId="0" borderId="74" xfId="0" applyNumberFormat="1" applyFont="1" applyBorder="1" applyAlignment="1" applyProtection="1">
      <alignment horizontal="center" vertical="center" wrapText="1"/>
      <protection locked="0"/>
    </xf>
    <xf numFmtId="164" fontId="2" fillId="0" borderId="76" xfId="0" applyNumberFormat="1" applyFont="1" applyBorder="1" applyAlignment="1" applyProtection="1">
      <alignment horizontal="center" vertical="center" wrapText="1"/>
      <protection locked="0"/>
    </xf>
    <xf numFmtId="0" fontId="2" fillId="4" borderId="66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 indent="2"/>
    </xf>
    <xf numFmtId="0" fontId="2" fillId="3" borderId="20" xfId="0" applyFont="1" applyFill="1" applyBorder="1" applyAlignment="1">
      <alignment horizontal="left" vertical="center" wrapText="1" indent="2"/>
    </xf>
    <xf numFmtId="0" fontId="2" fillId="3" borderId="35" xfId="0" applyFont="1" applyFill="1" applyBorder="1" applyAlignment="1">
      <alignment horizontal="left" vertical="center" wrapText="1" indent="2"/>
    </xf>
    <xf numFmtId="0" fontId="2" fillId="3" borderId="0" xfId="0" applyFont="1" applyFill="1" applyAlignment="1">
      <alignment horizontal="left" vertical="center" wrapText="1" indent="2"/>
    </xf>
    <xf numFmtId="0" fontId="2" fillId="4" borderId="6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7" borderId="27" xfId="0" applyFont="1" applyFill="1" applyBorder="1" applyAlignment="1">
      <alignment horizontal="left" vertical="center" indent="2"/>
    </xf>
    <xf numFmtId="0" fontId="2" fillId="7" borderId="28" xfId="0" applyFont="1" applyFill="1" applyBorder="1" applyAlignment="1">
      <alignment horizontal="left" vertical="center" indent="2"/>
    </xf>
    <xf numFmtId="0" fontId="2" fillId="7" borderId="25" xfId="0" applyFont="1" applyFill="1" applyBorder="1" applyAlignment="1">
      <alignment horizontal="left" vertical="center" indent="2"/>
    </xf>
    <xf numFmtId="0" fontId="2" fillId="7" borderId="0" xfId="0" applyFont="1" applyFill="1" applyAlignment="1">
      <alignment horizontal="left" vertical="center" indent="2"/>
    </xf>
    <xf numFmtId="0" fontId="5" fillId="6" borderId="40" xfId="0" applyFont="1" applyFill="1" applyBorder="1" applyAlignment="1">
      <alignment horizontal="left" vertical="center" indent="1"/>
    </xf>
    <xf numFmtId="0" fontId="5" fillId="6" borderId="41" xfId="0" applyFont="1" applyFill="1" applyBorder="1" applyAlignment="1">
      <alignment horizontal="left" vertical="center" indent="1"/>
    </xf>
    <xf numFmtId="0" fontId="5" fillId="6" borderId="45" xfId="0" applyFont="1" applyFill="1" applyBorder="1" applyAlignment="1">
      <alignment horizontal="left" vertical="center" indent="1"/>
    </xf>
    <xf numFmtId="0" fontId="5" fillId="6" borderId="22" xfId="0" applyFont="1" applyFill="1" applyBorder="1" applyAlignment="1">
      <alignment horizontal="left" vertical="center" indent="1"/>
    </xf>
    <xf numFmtId="0" fontId="5" fillId="10" borderId="46" xfId="0" applyFont="1" applyFill="1" applyBorder="1" applyAlignment="1">
      <alignment horizontal="left" vertical="center" indent="1"/>
    </xf>
    <xf numFmtId="0" fontId="5" fillId="10" borderId="47" xfId="0" applyFont="1" applyFill="1" applyBorder="1" applyAlignment="1">
      <alignment horizontal="left" vertical="center" indent="1"/>
    </xf>
    <xf numFmtId="0" fontId="5" fillId="10" borderId="54" xfId="0" applyFont="1" applyFill="1" applyBorder="1" applyAlignment="1">
      <alignment horizontal="left" vertical="center" indent="1"/>
    </xf>
    <xf numFmtId="0" fontId="5" fillId="10" borderId="55" xfId="0" applyFont="1" applyFill="1" applyBorder="1" applyAlignment="1">
      <alignment horizontal="left" vertical="center" indent="1"/>
    </xf>
    <xf numFmtId="0" fontId="2" fillId="11" borderId="50" xfId="0" applyFont="1" applyFill="1" applyBorder="1" applyAlignment="1">
      <alignment horizontal="left" vertical="center" indent="2"/>
    </xf>
    <xf numFmtId="0" fontId="2" fillId="11" borderId="51" xfId="0" applyFont="1" applyFill="1" applyBorder="1" applyAlignment="1">
      <alignment horizontal="left" vertical="center" indent="2"/>
    </xf>
    <xf numFmtId="0" fontId="2" fillId="11" borderId="56" xfId="0" applyFont="1" applyFill="1" applyBorder="1" applyAlignment="1">
      <alignment horizontal="left" vertical="center" indent="2"/>
    </xf>
    <xf numFmtId="0" fontId="2" fillId="11" borderId="57" xfId="0" applyFont="1" applyFill="1" applyBorder="1" applyAlignment="1">
      <alignment horizontal="left" vertical="center" indent="2"/>
    </xf>
    <xf numFmtId="0" fontId="2" fillId="11" borderId="58" xfId="0" applyFont="1" applyFill="1" applyBorder="1" applyAlignment="1">
      <alignment horizontal="left" vertical="center" wrapText="1" indent="2"/>
    </xf>
    <xf numFmtId="0" fontId="2" fillId="11" borderId="59" xfId="0" applyFont="1" applyFill="1" applyBorder="1" applyAlignment="1">
      <alignment horizontal="left" vertical="center" wrapText="1" indent="2"/>
    </xf>
    <xf numFmtId="0" fontId="2" fillId="11" borderId="56" xfId="0" applyFont="1" applyFill="1" applyBorder="1" applyAlignment="1">
      <alignment horizontal="left" vertical="center" wrapText="1" indent="2"/>
    </xf>
    <xf numFmtId="0" fontId="2" fillId="11" borderId="57" xfId="0" applyFont="1" applyFill="1" applyBorder="1" applyAlignment="1">
      <alignment horizontal="left" vertical="center" wrapText="1" indent="2"/>
    </xf>
    <xf numFmtId="0" fontId="2" fillId="8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25" xfId="0" applyFont="1" applyFill="1" applyBorder="1" applyAlignment="1">
      <alignment horizontal="left" vertical="center" wrapText="1" indent="2"/>
    </xf>
    <xf numFmtId="0" fontId="2" fillId="7" borderId="0" xfId="0" applyFont="1" applyFill="1" applyAlignment="1">
      <alignment horizontal="left" vertical="center" wrapText="1" indent="2"/>
    </xf>
    <xf numFmtId="0" fontId="2" fillId="8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19"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2361456</xdr:colOff>
      <xdr:row>2</xdr:row>
      <xdr:rowOff>75776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71450"/>
          <a:ext cx="3733056" cy="1075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813044</xdr:colOff>
      <xdr:row>106</xdr:row>
      <xdr:rowOff>52917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61925"/>
          <a:ext cx="3575294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288110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61925"/>
          <a:ext cx="3575294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</xdr:row>
      <xdr:rowOff>10583</xdr:rowOff>
    </xdr:from>
    <xdr:to>
      <xdr:col>3</xdr:col>
      <xdr:colOff>712987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4" y="211666"/>
          <a:ext cx="3475236" cy="9948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11</xdr:col>
          <xdr:colOff>0</xdr:colOff>
          <xdr:row>1</xdr:row>
          <xdr:rowOff>381000</xdr:rowOff>
        </xdr:to>
        <xdr:sp macro="" textlink="">
          <xdr:nvSpPr>
            <xdr:cNvPr id="2049" name="Génér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628650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2050" name="CommandButton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D5B9D4-CCEE-444F-94AC-DD5578EDF16B}" name="ListeNonClassée" displayName="ListeNonClassée" ref="B9:O100" totalsRowShown="0" headerRowDxfId="18" dataDxfId="17">
  <sortState xmlns:xlrd2="http://schemas.microsoft.com/office/spreadsheetml/2017/richdata2" ref="B10:O38">
    <sortCondition ref="O10:O38"/>
  </sortState>
  <tableColumns count="14">
    <tableColumn id="1" xr3:uid="{239893C0-0905-4393-A952-55C40352D809}" name="Liste des opérations" dataDxfId="16">
      <calculatedColumnFormula array="1">IF(ROWS($1:6)&lt;=COUNTA(ListeF),INDEX(MID(ListeF,FIND("]",ListeF)+1,100),ROWS($1:6)),"")</calculatedColumnFormula>
    </tableColumn>
    <tableColumn id="15" xr3:uid="{9D4267BF-4410-4B15-977D-6524A895EAC3}" name="Raison sociale" dataDxfId="15">
      <calculatedColumnFormula array="1">IFERROR(INDIRECT(ListeNonClassée[[#This Row],[Liste des opérations]]&amp;"!D9"),"")</calculatedColumnFormula>
    </tableColumn>
    <tableColumn id="17" xr3:uid="{D6CB9372-CFAE-45E7-82AD-82CEE5A9FEFC}" name="CT de l'opération" dataDxfId="14">
      <calculatedColumnFormula array="1">IFERROR(INDIRECT(ListeNonClassée[[#This Row],[Liste des opérations]]&amp;"!D11"),"")</calculatedColumnFormula>
    </tableColumn>
    <tableColumn id="16" xr3:uid="{B281F049-C5F4-4E8A-9586-362D134066F2}" name="Part UE" dataDxfId="13">
      <calculatedColumnFormula array="1">IFERROR(INDIRECT(ListeNonClassée[[#This Row],[Liste des opérations]]&amp;"!g11"),"")</calculatedColumnFormula>
    </tableColumn>
    <tableColumn id="2" xr3:uid="{4BE41090-5045-4E32-BEDC-3DA5405A0FE8}" name="points obtenus (cq)" dataDxfId="12">
      <calculatedColumnFormula array="1">IFERROR(INDIRECT(ListeNonClassée[[#This Row],[Liste des opérations]]&amp;"!D67")&amp;"/"&amp;INDIRECT(ListeNonClassée[[#This Row],[Liste des opérations]]&amp;"!E67"),"")</calculatedColumnFormula>
    </tableColumn>
    <tableColumn id="3" xr3:uid="{959458BF-D2AD-4130-8A75-7DAF247F9589}" name="avis (cq)" dataDxfId="11">
      <calculatedColumnFormula array="1">IFERROR(INDIRECT(ListeNonClassée[[#This Row],[Liste des opérations]]&amp;"!G67"),"")</calculatedColumnFormula>
    </tableColumn>
    <tableColumn id="4" xr3:uid="{8D767FCA-C725-4694-835A-5CFA654685F8}" name="points obtenus (cp)" dataDxfId="10">
      <calculatedColumnFormula array="1">IFERROR(INDIRECT($B10&amp;"!D68")&amp;"/"&amp;INDIRECT($B10&amp;"!E68"),"")</calculatedColumnFormula>
    </tableColumn>
    <tableColumn id="5" xr3:uid="{7A39F3A2-0462-427A-81D9-A2A5C3854744}" name="avis (cp)" dataDxfId="9">
      <calculatedColumnFormula array="1">IFERROR(INDIRECT($B10&amp;"!G68"),"")</calculatedColumnFormula>
    </tableColumn>
    <tableColumn id="6" xr3:uid="{87227B91-991E-4DB4-9AAC-10720CCA16C1}" name="points obtenus (ca)" dataDxfId="8">
      <calculatedColumnFormula array="1">IFERROR(INDIRECT(ListeNonClassée[[#This Row],[Liste des opérations]]&amp;"!D69")&amp;"/"&amp;INDIRECT($B10&amp;"!E69"),"")</calculatedColumnFormula>
    </tableColumn>
    <tableColumn id="7" xr3:uid="{4B10361B-271A-4CB0-82C3-F669E07BBE0C}" name="avis (ca)" dataDxfId="7">
      <calculatedColumnFormula array="1">IFERROR(INDIRECT(ListeNonClassée[[#This Row],[Liste des opérations]]&amp;"!G69"),"")</calculatedColumnFormula>
    </tableColumn>
    <tableColumn id="8" xr3:uid="{6BF3B36A-EE51-4A81-ABA3-B7907D1D85E8}" name="points obtenus" dataDxfId="6">
      <calculatedColumnFormula array="1">IFERROR(INDIRECT(ListeNonClassée[[#This Row],[Liste des opérations]]&amp;"!D70")&amp;"/"&amp;INDIRECT(ListeNonClassée[[#This Row],[Liste des opérations]]&amp;"!E70"),"")</calculatedColumnFormula>
    </tableColumn>
    <tableColumn id="9" xr3:uid="{D37257D8-ECA3-4224-8A6B-36242174C8E9}" name="%" dataDxfId="5">
      <calculatedColumnFormula array="1">IFERROR(INDIRECT(ListeNonClassée[[#This Row],[Liste des opérations]]&amp;"!D70")/INDIRECT(ListeNonClassée[[#This Row],[Liste des opérations]]&amp;"!E70"),"")</calculatedColumnFormula>
    </tableColumn>
    <tableColumn id="10" xr3:uid="{61F1A036-A91D-4CE5-8014-90614D70E5A9}" name="avis" dataDxfId="4">
      <calculatedColumnFormula array="1">IFERROR(INDIRECT(ListeNonClassée[[#This Row],[Liste des opérations]]&amp;"!G70"),"")</calculatedColumnFormula>
    </tableColumn>
    <tableColumn id="11" xr3:uid="{0A9629A8-DD92-4CFB-A56A-4CB255574338}" name="Priorisation" dataDxfId="3">
      <calculatedColumnFormula>IF(ListeNonClassée[[#This Row],[avis]]="favorable",_xlfn.RANK.EQ(ListeNonClassée[[#This Row],[%]],ListeNonClassée[%]),"")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41FE-9AE8-4F07-84C0-D1429A830793}">
  <sheetPr codeName="Feuil11">
    <pageSetUpPr fitToPage="1"/>
  </sheetPr>
  <dimension ref="B2:I14"/>
  <sheetViews>
    <sheetView showGridLines="0" zoomScale="90" zoomScaleNormal="90" zoomScaleSheetLayoutView="70" workbookViewId="0">
      <selection activeCell="C33" sqref="C33"/>
    </sheetView>
  </sheetViews>
  <sheetFormatPr baseColWidth="10" defaultColWidth="20.5703125" defaultRowHeight="12.75" x14ac:dyDescent="0.2"/>
  <cols>
    <col min="1" max="1" width="5.7109375" style="1" customWidth="1"/>
    <col min="2" max="2" width="20.7109375" style="4" customWidth="1"/>
    <col min="3" max="3" width="140.42578125" style="4" customWidth="1"/>
    <col min="4" max="4" width="20.7109375" style="5" customWidth="1"/>
    <col min="5" max="6" width="20.7109375" style="2" customWidth="1"/>
    <col min="7" max="7" width="20.7109375" style="1" customWidth="1"/>
    <col min="8" max="8" width="20.7109375" style="6" customWidth="1"/>
    <col min="9" max="9" width="20.7109375" style="1" customWidth="1"/>
    <col min="10" max="10" width="5.7109375" style="1" customWidth="1"/>
    <col min="11" max="16384" width="20.5703125" style="1"/>
  </cols>
  <sheetData>
    <row r="2" spans="2:9" ht="80.099999999999994" customHeight="1" x14ac:dyDescent="0.2"/>
    <row r="3" spans="2:9" ht="13.5" thickBot="1" x14ac:dyDescent="0.25"/>
    <row r="4" spans="2:9" s="3" customFormat="1" ht="20.25" thickTop="1" thickBot="1" x14ac:dyDescent="0.35">
      <c r="B4" s="33" t="s">
        <v>44</v>
      </c>
      <c r="C4" s="34"/>
      <c r="D4" s="35"/>
      <c r="E4" s="36"/>
      <c r="F4" s="36"/>
      <c r="G4" s="36"/>
      <c r="H4" s="36"/>
      <c r="I4" s="36"/>
    </row>
    <row r="5" spans="2:9" ht="13.5" thickTop="1" x14ac:dyDescent="0.2"/>
    <row r="6" spans="2:9" s="3" customFormat="1" ht="90.75" customHeight="1" x14ac:dyDescent="0.3">
      <c r="B6" s="148" t="s">
        <v>64</v>
      </c>
      <c r="C6" s="148"/>
      <c r="D6" s="148"/>
      <c r="E6" s="148"/>
      <c r="F6" s="148"/>
      <c r="G6" s="148"/>
      <c r="H6" s="148"/>
      <c r="I6" s="148"/>
    </row>
    <row r="7" spans="2:9" x14ac:dyDescent="0.2">
      <c r="B7" s="8"/>
      <c r="C7" s="9"/>
      <c r="D7" s="9"/>
      <c r="E7" s="9"/>
      <c r="F7" s="9"/>
    </row>
    <row r="8" spans="2:9" s="10" customFormat="1" ht="24.6" hidden="1" customHeight="1" x14ac:dyDescent="0.25">
      <c r="B8" s="156" t="s">
        <v>48</v>
      </c>
      <c r="C8" s="157"/>
      <c r="D8" s="157"/>
      <c r="E8" s="157"/>
      <c r="F8" s="158"/>
      <c r="H8" s="11"/>
    </row>
    <row r="9" spans="2:9" s="10" customFormat="1" ht="24.6" hidden="1" customHeight="1" thickBot="1" x14ac:dyDescent="0.3">
      <c r="B9" s="154" t="s">
        <v>47</v>
      </c>
      <c r="C9" s="155"/>
      <c r="D9" s="16" t="s">
        <v>45</v>
      </c>
      <c r="E9" s="16" t="s">
        <v>49</v>
      </c>
      <c r="F9" s="17" t="s">
        <v>50</v>
      </c>
      <c r="H9" s="11"/>
    </row>
    <row r="10" spans="2:9" s="10" customFormat="1" ht="39.950000000000003" hidden="1" customHeight="1" thickBot="1" x14ac:dyDescent="0.3">
      <c r="B10" s="149" t="e">
        <f>CONCATENATE("Critères qualitatifs",CHAR(10),"(sur un total de ",#REF!," points)")</f>
        <v>#REF!</v>
      </c>
      <c r="C10" s="149"/>
      <c r="D10" s="14" t="e">
        <f>SUM(#REF!)</f>
        <v>#REF!</v>
      </c>
      <c r="E10" s="15" t="e">
        <f>IF(D10=0,"",D10/#REF!)</f>
        <v>#REF!</v>
      </c>
      <c r="F10" s="20" t="e">
        <f>IF(E10="","",IF(E10&gt;0.5,"Favorable","Non favorable"))</f>
        <v>#REF!</v>
      </c>
      <c r="H10" s="11"/>
    </row>
    <row r="11" spans="2:9" s="10" customFormat="1" ht="39.950000000000003" hidden="1" customHeight="1" thickBot="1" x14ac:dyDescent="0.3">
      <c r="B11" s="150" t="e">
        <f>CONCATENATE("Critères liès à la performance",CHAR(10),"(sur un total de ",#REF!, " points)" )</f>
        <v>#REF!</v>
      </c>
      <c r="C11" s="150"/>
      <c r="D11" s="12" t="e">
        <f>SUM(#REF!)</f>
        <v>#REF!</v>
      </c>
      <c r="E11" s="13" t="e">
        <f>IF(D10=0,"",D11/#REF!)</f>
        <v>#REF!</v>
      </c>
      <c r="F11" s="21" t="e">
        <f>IF(E10="","",IF(E11&gt;0.5,"Favorable","Non favorable"))</f>
        <v>#REF!</v>
      </c>
      <c r="H11" s="11"/>
    </row>
    <row r="12" spans="2:9" s="10" customFormat="1" ht="39.950000000000003" hidden="1" customHeight="1" thickBot="1" x14ac:dyDescent="0.3">
      <c r="B12" s="150" t="e">
        <f>CONCATENATE("Critères additionnels le cas échéant",CHAR(10),"(sur un total de ",#REF!, " points)")</f>
        <v>#REF!</v>
      </c>
      <c r="C12" s="150"/>
      <c r="D12" s="12" t="e">
        <f>SUM(#REF!)</f>
        <v>#REF!</v>
      </c>
      <c r="E12" s="13" t="e">
        <f>IF(D10=0,"",D12/#REF!)</f>
        <v>#REF!</v>
      </c>
      <c r="F12" s="21" t="e">
        <f>IF(E10="","",IF(E12&gt;0.5,"Favorable","Non favorable"))</f>
        <v>#REF!</v>
      </c>
      <c r="H12" s="11"/>
    </row>
    <row r="13" spans="2:9" s="10" customFormat="1" ht="39.950000000000003" hidden="1" customHeight="1" thickBot="1" x14ac:dyDescent="0.3">
      <c r="B13" s="153" t="e">
        <f>CONCATENATE("Total (sur ",#REF!+#REF!+#REF!," points)")</f>
        <v>#REF!</v>
      </c>
      <c r="C13" s="153"/>
      <c r="D13" s="18" t="e">
        <f>SUM(D10:D12)</f>
        <v>#REF!</v>
      </c>
      <c r="E13" s="19" t="e">
        <f>IF(D10=0,"",D13/#REF!)</f>
        <v>#REF!</v>
      </c>
      <c r="F13" s="22" t="e">
        <f>IF(E12="","",IF(AND(F10="Favorable",F11="Favorable",F12="Favorable"),"Favorable","Non favorable"))</f>
        <v>#REF!</v>
      </c>
      <c r="H13" s="11"/>
    </row>
    <row r="14" spans="2:9" s="10" customFormat="1" ht="30" hidden="1" customHeight="1" thickBot="1" x14ac:dyDescent="0.3">
      <c r="B14" s="151" t="s">
        <v>46</v>
      </c>
      <c r="C14" s="152"/>
      <c r="D14" s="152"/>
      <c r="E14" s="152"/>
      <c r="F14" s="23"/>
      <c r="H14" s="11"/>
    </row>
  </sheetData>
  <sheetProtection algorithmName="SHA-512" hashValue="08XAc0N0jtNDhxe9TKhOV9O4mMoR+jVcHsgtkgfeZ+OWjA4HpzdsAgnZMlZyy4kTtg0l1XEQbjiX007gF3UmWQ==" saltValue="7TO3/xziwSz4KDfF+DD77Q==" spinCount="100000" sheet="1" objects="1" scenarios="1"/>
  <mergeCells count="8">
    <mergeCell ref="B6:I6"/>
    <mergeCell ref="B10:C10"/>
    <mergeCell ref="B11:C11"/>
    <mergeCell ref="B14:E14"/>
    <mergeCell ref="B12:C12"/>
    <mergeCell ref="B13:C13"/>
    <mergeCell ref="B9:C9"/>
    <mergeCell ref="B8:F8"/>
  </mergeCells>
  <printOptions horizontalCentered="1"/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7A28-9B7E-49E3-BEC4-D4323D88E9F6}">
  <sheetPr codeName="Feuil9">
    <pageSetUpPr fitToPage="1"/>
  </sheetPr>
  <dimension ref="B1:O102"/>
  <sheetViews>
    <sheetView showGridLines="0" topLeftCell="A101" zoomScale="90" zoomScaleNormal="90" workbookViewId="0">
      <selection activeCell="C121" sqref="C121"/>
    </sheetView>
  </sheetViews>
  <sheetFormatPr baseColWidth="10" defaultColWidth="20.7109375" defaultRowHeight="12.75" x14ac:dyDescent="0.2"/>
  <cols>
    <col min="1" max="1" width="5.7109375" style="78" customWidth="1"/>
    <col min="2" max="3" width="20.7109375" style="78"/>
    <col min="4" max="5" width="15.42578125" style="78" customWidth="1"/>
    <col min="6" max="11" width="20.7109375" style="84"/>
    <col min="12" max="16384" width="20.7109375" style="78"/>
  </cols>
  <sheetData>
    <row r="1" spans="2:15" hidden="1" x14ac:dyDescent="0.2">
      <c r="F1" s="78"/>
      <c r="G1" s="78"/>
      <c r="H1" s="78"/>
      <c r="I1" s="78"/>
      <c r="J1" s="78"/>
      <c r="K1" s="78"/>
    </row>
    <row r="2" spans="2:15" s="79" customFormat="1" ht="80.099999999999994" hidden="1" customHeight="1" x14ac:dyDescent="0.2"/>
    <row r="3" spans="2:15" hidden="1" x14ac:dyDescent="0.2">
      <c r="F3" s="78"/>
      <c r="G3" s="78"/>
      <c r="H3" s="78"/>
      <c r="I3" s="78"/>
      <c r="J3" s="78"/>
      <c r="K3" s="78"/>
    </row>
    <row r="4" spans="2:15" s="81" customFormat="1" ht="18.75" hidden="1" x14ac:dyDescent="0.3">
      <c r="B4" s="80" t="s">
        <v>81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5" hidden="1" x14ac:dyDescent="0.2">
      <c r="F5" s="78"/>
      <c r="G5" s="78"/>
      <c r="H5" s="78"/>
      <c r="I5" s="78"/>
      <c r="J5" s="78"/>
      <c r="K5" s="78"/>
    </row>
    <row r="6" spans="2:15" s="82" customFormat="1" ht="18.75" hidden="1" x14ac:dyDescent="0.3">
      <c r="B6" s="82" t="str">
        <f>IDFxxxxxx!B6</f>
        <v xml:space="preserve">Appel à projets : </v>
      </c>
    </row>
    <row r="7" spans="2:15" hidden="1" x14ac:dyDescent="0.2">
      <c r="F7" s="78"/>
      <c r="G7" s="78"/>
      <c r="H7" s="78"/>
      <c r="I7" s="78"/>
      <c r="J7" s="78"/>
      <c r="K7" s="78"/>
    </row>
    <row r="8" spans="2:15" s="84" customFormat="1" hidden="1" x14ac:dyDescent="0.2">
      <c r="B8" s="83"/>
      <c r="C8" s="83"/>
      <c r="D8" s="83"/>
      <c r="E8" s="83"/>
      <c r="F8" s="159" t="s">
        <v>75</v>
      </c>
      <c r="G8" s="159"/>
      <c r="H8" s="160" t="s">
        <v>76</v>
      </c>
      <c r="I8" s="160"/>
      <c r="J8" s="161" t="s">
        <v>77</v>
      </c>
      <c r="K8" s="161"/>
      <c r="L8" s="159" t="s">
        <v>70</v>
      </c>
      <c r="M8" s="159"/>
      <c r="N8" s="159"/>
      <c r="O8" s="83"/>
    </row>
    <row r="9" spans="2:15" s="84" customFormat="1" hidden="1" x14ac:dyDescent="0.2">
      <c r="B9" s="85" t="s">
        <v>67</v>
      </c>
      <c r="C9" s="85" t="s">
        <v>36</v>
      </c>
      <c r="D9" s="85" t="s">
        <v>88</v>
      </c>
      <c r="E9" s="85" t="s">
        <v>84</v>
      </c>
      <c r="F9" s="86" t="s">
        <v>72</v>
      </c>
      <c r="G9" s="86" t="s">
        <v>71</v>
      </c>
      <c r="H9" s="87" t="s">
        <v>73</v>
      </c>
      <c r="I9" s="87" t="s">
        <v>74</v>
      </c>
      <c r="J9" s="88" t="s">
        <v>78</v>
      </c>
      <c r="K9" s="88" t="s">
        <v>79</v>
      </c>
      <c r="L9" s="84" t="s">
        <v>68</v>
      </c>
      <c r="M9" s="84" t="s">
        <v>49</v>
      </c>
      <c r="N9" s="84" t="s">
        <v>69</v>
      </c>
      <c r="O9" s="85" t="s">
        <v>80</v>
      </c>
    </row>
    <row r="10" spans="2:15" hidden="1" x14ac:dyDescent="0.2">
      <c r="B10" s="78" t="str" cm="1">
        <f t="array" aca="1" ref="B10" ca="1">IF(ROWS($1:6)&lt;=COUNTA(ListeF),INDEX(MID(ListeF,FIND("]",ListeF)+1,100),ROWS($1:6)),"")</f>
        <v/>
      </c>
      <c r="C10" s="78" t="str" cm="1">
        <f t="array" aca="1" ref="C10" ca="1">IFERROR(INDIRECT(ListeNonClassée[[#This Row],[Liste des opérations]]&amp;"!D9"),"")</f>
        <v/>
      </c>
      <c r="D10" s="78" t="str" cm="1">
        <f t="array" aca="1" ref="D10" ca="1">IFERROR(INDIRECT(ListeNonClassée[[#This Row],[Liste des opérations]]&amp;"!D11"),"")</f>
        <v/>
      </c>
      <c r="E10" s="78" t="str" cm="1">
        <f t="array" aca="1" ref="E10" ca="1">IFERROR(INDIRECT(ListeNonClassée[[#This Row],[Liste des opérations]]&amp;"!g11"),"")</f>
        <v/>
      </c>
      <c r="F10" s="84" t="str" cm="1">
        <f t="array" aca="1" ref="F10" ca="1">IFERROR(INDIRECT(ListeNonClassée[[#This Row],[Liste des opérations]]&amp;"!D67")&amp;"/"&amp;INDIRECT(ListeNonClassée[[#This Row],[Liste des opérations]]&amp;"!E67"),"")</f>
        <v/>
      </c>
      <c r="G10" s="84" t="str" cm="1">
        <f t="array" aca="1" ref="G10" ca="1">IFERROR(INDIRECT(ListeNonClassée[[#This Row],[Liste des opérations]]&amp;"!G67"),"")</f>
        <v/>
      </c>
      <c r="H10" s="84" t="str" cm="1">
        <f t="array" aca="1" ref="H10" ca="1">IFERROR(INDIRECT($B10&amp;"!D68")&amp;"/"&amp;INDIRECT($B10&amp;"!E68"),"")</f>
        <v/>
      </c>
      <c r="I10" s="84" t="str" cm="1">
        <f t="array" aca="1" ref="I10" ca="1">IFERROR(INDIRECT($B10&amp;"!G68"),"")</f>
        <v/>
      </c>
      <c r="J10" s="84" t="str" cm="1">
        <f t="array" aca="1" ref="J10" ca="1">IFERROR(INDIRECT(ListeNonClassée[[#This Row],[Liste des opérations]]&amp;"!D69")&amp;"/"&amp;INDIRECT($B10&amp;"!E69"),"")</f>
        <v/>
      </c>
      <c r="K10" s="84" t="str" cm="1">
        <f t="array" aca="1" ref="K10" ca="1">IFERROR(INDIRECT(ListeNonClassée[[#This Row],[Liste des opérations]]&amp;"!G69"),"")</f>
        <v/>
      </c>
      <c r="L10" s="84" t="str" cm="1">
        <f t="array" aca="1" ref="L10" ca="1">IFERROR(INDIRECT(ListeNonClassée[[#This Row],[Liste des opérations]]&amp;"!D70")&amp;"/"&amp;INDIRECT(ListeNonClassée[[#This Row],[Liste des opérations]]&amp;"!E70"),"")</f>
        <v/>
      </c>
      <c r="M10" s="89" t="str" cm="1">
        <f t="array" aca="1" ref="M10" ca="1">IFERROR(INDIRECT(ListeNonClassée[[#This Row],[Liste des opérations]]&amp;"!D70")/INDIRECT(ListeNonClassée[[#This Row],[Liste des opérations]]&amp;"!E70"),"")</f>
        <v/>
      </c>
      <c r="N10" s="84" t="str" cm="1">
        <f t="array" aca="1" ref="N10" ca="1">IFERROR(INDIRECT(ListeNonClassée[[#This Row],[Liste des opérations]]&amp;"!G70"),"")</f>
        <v/>
      </c>
      <c r="O10" s="84" t="str">
        <f ca="1">IF(ListeNonClassée[[#This Row],[avis]]="favorable",_xlfn.RANK.EQ(ListeNonClassée[[#This Row],[%]],ListeNonClassée[%]),"")</f>
        <v/>
      </c>
    </row>
    <row r="11" spans="2:15" hidden="1" x14ac:dyDescent="0.2">
      <c r="B11" s="78" t="str" cm="1">
        <f t="array" aca="1" ref="B11" ca="1">IF(ROWS($1:7)&lt;=COUNTA(ListeF),INDEX(MID(ListeF,FIND("]",ListeF)+1,100),ROWS($1:7)),"")</f>
        <v/>
      </c>
      <c r="C11" s="78" t="str" cm="1">
        <f t="array" aca="1" ref="C11" ca="1">IFERROR(INDIRECT(ListeNonClassée[[#This Row],[Liste des opérations]]&amp;"!D9"),"")</f>
        <v/>
      </c>
      <c r="D11" s="78" t="str" cm="1">
        <f t="array" aca="1" ref="D11" ca="1">IFERROR(INDIRECT(ListeNonClassée[[#This Row],[Liste des opérations]]&amp;"!D11"),"")</f>
        <v/>
      </c>
      <c r="E11" s="78" t="str" cm="1">
        <f t="array" aca="1" ref="E11" ca="1">IFERROR(INDIRECT(ListeNonClassée[[#This Row],[Liste des opérations]]&amp;"!g11"),"")</f>
        <v/>
      </c>
      <c r="F11" s="84" t="str" cm="1">
        <f t="array" aca="1" ref="F11" ca="1">IFERROR(INDIRECT(ListeNonClassée[[#This Row],[Liste des opérations]]&amp;"!D67")&amp;"/"&amp;INDIRECT(ListeNonClassée[[#This Row],[Liste des opérations]]&amp;"!E67"),"")</f>
        <v/>
      </c>
      <c r="G11" s="84" t="str" cm="1">
        <f t="array" aca="1" ref="G11" ca="1">IFERROR(INDIRECT(ListeNonClassée[[#This Row],[Liste des opérations]]&amp;"!G67"),"")</f>
        <v/>
      </c>
      <c r="H11" s="84" t="str" cm="1">
        <f t="array" aca="1" ref="H11" ca="1">IFERROR(INDIRECT($B11&amp;"!D68")&amp;"/"&amp;INDIRECT($B11&amp;"!E68"),"")</f>
        <v/>
      </c>
      <c r="I11" s="84" t="str" cm="1">
        <f t="array" aca="1" ref="I11" ca="1">IFERROR(INDIRECT($B11&amp;"!G68"),"")</f>
        <v/>
      </c>
      <c r="J11" s="84" t="str" cm="1">
        <f t="array" aca="1" ref="J11" ca="1">IFERROR(INDIRECT(ListeNonClassée[[#This Row],[Liste des opérations]]&amp;"!D69")&amp;"/"&amp;INDIRECT($B11&amp;"!E69"),"")</f>
        <v/>
      </c>
      <c r="K11" s="84" t="str" cm="1">
        <f t="array" aca="1" ref="K11" ca="1">IFERROR(INDIRECT(ListeNonClassée[[#This Row],[Liste des opérations]]&amp;"!G69"),"")</f>
        <v/>
      </c>
      <c r="L11" s="84" t="str" cm="1">
        <f t="array" aca="1" ref="L11" ca="1">IFERROR(INDIRECT(ListeNonClassée[[#This Row],[Liste des opérations]]&amp;"!D70")&amp;"/"&amp;INDIRECT(ListeNonClassée[[#This Row],[Liste des opérations]]&amp;"!E70"),"")</f>
        <v/>
      </c>
      <c r="M11" s="89" t="str" cm="1">
        <f t="array" aca="1" ref="M11" ca="1">IFERROR(INDIRECT(ListeNonClassée[[#This Row],[Liste des opérations]]&amp;"!D70")/INDIRECT(ListeNonClassée[[#This Row],[Liste des opérations]]&amp;"!E70"),"")</f>
        <v/>
      </c>
      <c r="N11" s="84" t="str" cm="1">
        <f t="array" aca="1" ref="N11" ca="1">IFERROR(INDIRECT(ListeNonClassée[[#This Row],[Liste des opérations]]&amp;"!G70"),"")</f>
        <v/>
      </c>
      <c r="O11" s="84" t="str">
        <f ca="1">IF(ListeNonClassée[[#This Row],[avis]]="favorable",_xlfn.RANK.EQ(ListeNonClassée[[#This Row],[%]],ListeNonClassée[%]),"")</f>
        <v/>
      </c>
    </row>
    <row r="12" spans="2:15" hidden="1" x14ac:dyDescent="0.2">
      <c r="B12" s="78" t="str" cm="1">
        <f t="array" aca="1" ref="B12" ca="1">IF(ROWS($1:8)&lt;=COUNTA(ListeF),INDEX(MID(ListeF,FIND("]",ListeF)+1,100),ROWS($1:8)),"")</f>
        <v/>
      </c>
      <c r="C12" s="78" t="str" cm="1">
        <f t="array" aca="1" ref="C12" ca="1">IFERROR(INDIRECT(ListeNonClassée[[#This Row],[Liste des opérations]]&amp;"!D9"),"")</f>
        <v/>
      </c>
      <c r="D12" s="78" t="str" cm="1">
        <f t="array" aca="1" ref="D12" ca="1">IFERROR(INDIRECT(ListeNonClassée[[#This Row],[Liste des opérations]]&amp;"!D11"),"")</f>
        <v/>
      </c>
      <c r="E12" s="78" t="str" cm="1">
        <f t="array" aca="1" ref="E12" ca="1">IFERROR(INDIRECT(ListeNonClassée[[#This Row],[Liste des opérations]]&amp;"!g11"),"")</f>
        <v/>
      </c>
      <c r="F12" s="84" t="str" cm="1">
        <f t="array" aca="1" ref="F12" ca="1">IFERROR(INDIRECT(ListeNonClassée[[#This Row],[Liste des opérations]]&amp;"!D67")&amp;"/"&amp;INDIRECT(ListeNonClassée[[#This Row],[Liste des opérations]]&amp;"!E67"),"")</f>
        <v/>
      </c>
      <c r="G12" s="84" t="str" cm="1">
        <f t="array" aca="1" ref="G12" ca="1">IFERROR(INDIRECT(ListeNonClassée[[#This Row],[Liste des opérations]]&amp;"!G67"),"")</f>
        <v/>
      </c>
      <c r="H12" s="84" t="str" cm="1">
        <f t="array" aca="1" ref="H12" ca="1">IFERROR(INDIRECT($B12&amp;"!D68")&amp;"/"&amp;INDIRECT($B12&amp;"!E68"),"")</f>
        <v/>
      </c>
      <c r="I12" s="84" t="str" cm="1">
        <f t="array" aca="1" ref="I12" ca="1">IFERROR(INDIRECT($B12&amp;"!G68"),"")</f>
        <v/>
      </c>
      <c r="J12" s="84" t="str" cm="1">
        <f t="array" aca="1" ref="J12" ca="1">IFERROR(INDIRECT(ListeNonClassée[[#This Row],[Liste des opérations]]&amp;"!D69")&amp;"/"&amp;INDIRECT($B12&amp;"!E69"),"")</f>
        <v/>
      </c>
      <c r="K12" s="84" t="str" cm="1">
        <f t="array" aca="1" ref="K12" ca="1">IFERROR(INDIRECT(ListeNonClassée[[#This Row],[Liste des opérations]]&amp;"!G69"),"")</f>
        <v/>
      </c>
      <c r="L12" s="84" t="str" cm="1">
        <f t="array" aca="1" ref="L12" ca="1">IFERROR(INDIRECT(ListeNonClassée[[#This Row],[Liste des opérations]]&amp;"!D70")&amp;"/"&amp;INDIRECT(ListeNonClassée[[#This Row],[Liste des opérations]]&amp;"!E70"),"")</f>
        <v/>
      </c>
      <c r="M12" s="89" t="str" cm="1">
        <f t="array" aca="1" ref="M12" ca="1">IFERROR(INDIRECT(ListeNonClassée[[#This Row],[Liste des opérations]]&amp;"!D70")/INDIRECT(ListeNonClassée[[#This Row],[Liste des opérations]]&amp;"!E70"),"")</f>
        <v/>
      </c>
      <c r="N12" s="84" t="str" cm="1">
        <f t="array" aca="1" ref="N12" ca="1">IFERROR(INDIRECT(ListeNonClassée[[#This Row],[Liste des opérations]]&amp;"!G70"),"")</f>
        <v/>
      </c>
      <c r="O12" s="84" t="str">
        <f ca="1">IF(ListeNonClassée[[#This Row],[avis]]="favorable",_xlfn.RANK.EQ(ListeNonClassée[[#This Row],[%]],ListeNonClassée[%]),"")</f>
        <v/>
      </c>
    </row>
    <row r="13" spans="2:15" hidden="1" x14ac:dyDescent="0.2">
      <c r="B13" s="78" t="str" cm="1">
        <f t="array" aca="1" ref="B13" ca="1">IF(ROWS($1:9)&lt;=COUNTA(ListeF),INDEX(MID(ListeF,FIND("]",ListeF)+1,100),ROWS($1:9)),"")</f>
        <v/>
      </c>
      <c r="C13" s="78" t="str" cm="1">
        <f t="array" aca="1" ref="C13" ca="1">IFERROR(INDIRECT(ListeNonClassée[[#This Row],[Liste des opérations]]&amp;"!D9"),"")</f>
        <v/>
      </c>
      <c r="D13" s="78" t="str" cm="1">
        <f t="array" aca="1" ref="D13" ca="1">IFERROR(INDIRECT(ListeNonClassée[[#This Row],[Liste des opérations]]&amp;"!D11"),"")</f>
        <v/>
      </c>
      <c r="E13" s="78" t="str" cm="1">
        <f t="array" aca="1" ref="E13" ca="1">IFERROR(INDIRECT(ListeNonClassée[[#This Row],[Liste des opérations]]&amp;"!g11"),"")</f>
        <v/>
      </c>
      <c r="F13" s="84" t="str" cm="1">
        <f t="array" aca="1" ref="F13" ca="1">IFERROR(INDIRECT(ListeNonClassée[[#This Row],[Liste des opérations]]&amp;"!D67")&amp;"/"&amp;INDIRECT(ListeNonClassée[[#This Row],[Liste des opérations]]&amp;"!E67"),"")</f>
        <v/>
      </c>
      <c r="G13" s="84" t="str" cm="1">
        <f t="array" aca="1" ref="G13" ca="1">IFERROR(INDIRECT(ListeNonClassée[[#This Row],[Liste des opérations]]&amp;"!G67"),"")</f>
        <v/>
      </c>
      <c r="H13" s="84" t="str" cm="1">
        <f t="array" aca="1" ref="H13" ca="1">IFERROR(INDIRECT($B13&amp;"!D68")&amp;"/"&amp;INDIRECT($B13&amp;"!E68"),"")</f>
        <v/>
      </c>
      <c r="I13" s="84" t="str" cm="1">
        <f t="array" aca="1" ref="I13" ca="1">IFERROR(INDIRECT($B13&amp;"!G68"),"")</f>
        <v/>
      </c>
      <c r="J13" s="84" t="str" cm="1">
        <f t="array" aca="1" ref="J13" ca="1">IFERROR(INDIRECT(ListeNonClassée[[#This Row],[Liste des opérations]]&amp;"!D69")&amp;"/"&amp;INDIRECT($B13&amp;"!E69"),"")</f>
        <v/>
      </c>
      <c r="K13" s="84" t="str" cm="1">
        <f t="array" aca="1" ref="K13" ca="1">IFERROR(INDIRECT(ListeNonClassée[[#This Row],[Liste des opérations]]&amp;"!G69"),"")</f>
        <v/>
      </c>
      <c r="L13" s="84" t="str" cm="1">
        <f t="array" aca="1" ref="L13" ca="1">IFERROR(INDIRECT(ListeNonClassée[[#This Row],[Liste des opérations]]&amp;"!D70")&amp;"/"&amp;INDIRECT(ListeNonClassée[[#This Row],[Liste des opérations]]&amp;"!E70"),"")</f>
        <v/>
      </c>
      <c r="M13" s="89" t="str" cm="1">
        <f t="array" aca="1" ref="M13" ca="1">IFERROR(INDIRECT(ListeNonClassée[[#This Row],[Liste des opérations]]&amp;"!D70")/INDIRECT(ListeNonClassée[[#This Row],[Liste des opérations]]&amp;"!E70"),"")</f>
        <v/>
      </c>
      <c r="N13" s="84" t="str" cm="1">
        <f t="array" aca="1" ref="N13" ca="1">IFERROR(INDIRECT(ListeNonClassée[[#This Row],[Liste des opérations]]&amp;"!G70"),"")</f>
        <v/>
      </c>
      <c r="O13" s="84" t="str">
        <f ca="1">IF(ListeNonClassée[[#This Row],[avis]]="favorable",_xlfn.RANK.EQ(ListeNonClassée[[#This Row],[%]],ListeNonClassée[%]),"")</f>
        <v/>
      </c>
    </row>
    <row r="14" spans="2:15" hidden="1" x14ac:dyDescent="0.2">
      <c r="B14" s="78" t="str" cm="1">
        <f t="array" aca="1" ref="B14" ca="1">IF(ROWS($1:10)&lt;=COUNTA(ListeF),INDEX(MID(ListeF,FIND("]",ListeF)+1,100),ROWS($1:10)),"")</f>
        <v/>
      </c>
      <c r="C14" s="78" t="str" cm="1">
        <f t="array" aca="1" ref="C14" ca="1">IFERROR(INDIRECT(ListeNonClassée[[#This Row],[Liste des opérations]]&amp;"!D9"),"")</f>
        <v/>
      </c>
      <c r="D14" s="78" t="str" cm="1">
        <f t="array" aca="1" ref="D14" ca="1">IFERROR(INDIRECT(ListeNonClassée[[#This Row],[Liste des opérations]]&amp;"!D11"),"")</f>
        <v/>
      </c>
      <c r="E14" s="78" t="str" cm="1">
        <f t="array" aca="1" ref="E14" ca="1">IFERROR(INDIRECT(ListeNonClassée[[#This Row],[Liste des opérations]]&amp;"!g11"),"")</f>
        <v/>
      </c>
      <c r="F14" s="84" t="str" cm="1">
        <f t="array" aca="1" ref="F14" ca="1">IFERROR(INDIRECT(ListeNonClassée[[#This Row],[Liste des opérations]]&amp;"!D67")&amp;"/"&amp;INDIRECT(ListeNonClassée[[#This Row],[Liste des opérations]]&amp;"!E67"),"")</f>
        <v/>
      </c>
      <c r="G14" s="84" t="str" cm="1">
        <f t="array" aca="1" ref="G14" ca="1">IFERROR(INDIRECT(ListeNonClassée[[#This Row],[Liste des opérations]]&amp;"!G67"),"")</f>
        <v/>
      </c>
      <c r="H14" s="84" t="str" cm="1">
        <f t="array" aca="1" ref="H14" ca="1">IFERROR(INDIRECT($B14&amp;"!D68")&amp;"/"&amp;INDIRECT($B14&amp;"!E68"),"")</f>
        <v/>
      </c>
      <c r="I14" s="84" t="str" cm="1">
        <f t="array" aca="1" ref="I14" ca="1">IFERROR(INDIRECT($B14&amp;"!G68"),"")</f>
        <v/>
      </c>
      <c r="J14" s="84" t="str" cm="1">
        <f t="array" aca="1" ref="J14" ca="1">IFERROR(INDIRECT(ListeNonClassée[[#This Row],[Liste des opérations]]&amp;"!D69")&amp;"/"&amp;INDIRECT($B14&amp;"!E69"),"")</f>
        <v/>
      </c>
      <c r="K14" s="84" t="str" cm="1">
        <f t="array" aca="1" ref="K14" ca="1">IFERROR(INDIRECT(ListeNonClassée[[#This Row],[Liste des opérations]]&amp;"!G69"),"")</f>
        <v/>
      </c>
      <c r="L14" s="84" t="str" cm="1">
        <f t="array" aca="1" ref="L14" ca="1">IFERROR(INDIRECT(ListeNonClassée[[#This Row],[Liste des opérations]]&amp;"!D70")&amp;"/"&amp;INDIRECT(ListeNonClassée[[#This Row],[Liste des opérations]]&amp;"!E70"),"")</f>
        <v/>
      </c>
      <c r="M14" s="89" t="str" cm="1">
        <f t="array" aca="1" ref="M14" ca="1">IFERROR(INDIRECT(ListeNonClassée[[#This Row],[Liste des opérations]]&amp;"!D70")/INDIRECT(ListeNonClassée[[#This Row],[Liste des opérations]]&amp;"!E70"),"")</f>
        <v/>
      </c>
      <c r="N14" s="84" t="str" cm="1">
        <f t="array" aca="1" ref="N14" ca="1">IFERROR(INDIRECT(ListeNonClassée[[#This Row],[Liste des opérations]]&amp;"!G70"),"")</f>
        <v/>
      </c>
      <c r="O14" s="84" t="str">
        <f ca="1">IF(ListeNonClassée[[#This Row],[avis]]="favorable",_xlfn.RANK.EQ(ListeNonClassée[[#This Row],[%]],ListeNonClassée[%]),"")</f>
        <v/>
      </c>
    </row>
    <row r="15" spans="2:15" s="90" customFormat="1" hidden="1" x14ac:dyDescent="0.2">
      <c r="B15" s="78" t="str" cm="1">
        <f t="array" aca="1" ref="B15" ca="1">IF(ROWS($1:11)&lt;=COUNTA(ListeF),INDEX(MID(ListeF,FIND("]",ListeF)+1,100),ROWS($1:11)),"")</f>
        <v/>
      </c>
      <c r="C15" s="78" t="str" cm="1">
        <f t="array" aca="1" ref="C15" ca="1">IFERROR(INDIRECT(ListeNonClassée[[#This Row],[Liste des opérations]]&amp;"!D9"),"")</f>
        <v/>
      </c>
      <c r="D15" s="78" t="str" cm="1">
        <f t="array" aca="1" ref="D15" ca="1">IFERROR(INDIRECT(ListeNonClassée[[#This Row],[Liste des opérations]]&amp;"!D11"),"")</f>
        <v/>
      </c>
      <c r="E15" s="78" t="str" cm="1">
        <f t="array" aca="1" ref="E15" ca="1">IFERROR(INDIRECT(ListeNonClassée[[#This Row],[Liste des opérations]]&amp;"!g11"),"")</f>
        <v/>
      </c>
      <c r="F15" s="84" t="str" cm="1">
        <f t="array" aca="1" ref="F15" ca="1">IFERROR(INDIRECT(ListeNonClassée[[#This Row],[Liste des opérations]]&amp;"!D67")&amp;"/"&amp;INDIRECT(ListeNonClassée[[#This Row],[Liste des opérations]]&amp;"!E67"),"")</f>
        <v/>
      </c>
      <c r="G15" s="84" t="str" cm="1">
        <f t="array" aca="1" ref="G15" ca="1">IFERROR(INDIRECT(ListeNonClassée[[#This Row],[Liste des opérations]]&amp;"!G67"),"")</f>
        <v/>
      </c>
      <c r="H15" s="84" t="str" cm="1">
        <f t="array" aca="1" ref="H15" ca="1">IFERROR(INDIRECT($B15&amp;"!D68")&amp;"/"&amp;INDIRECT($B15&amp;"!E68"),"")</f>
        <v/>
      </c>
      <c r="I15" s="84" t="str" cm="1">
        <f t="array" aca="1" ref="I15" ca="1">IFERROR(INDIRECT($B15&amp;"!G68"),"")</f>
        <v/>
      </c>
      <c r="J15" s="84" t="str" cm="1">
        <f t="array" aca="1" ref="J15" ca="1">IFERROR(INDIRECT(ListeNonClassée[[#This Row],[Liste des opérations]]&amp;"!D69")&amp;"/"&amp;INDIRECT($B15&amp;"!E69"),"")</f>
        <v/>
      </c>
      <c r="K15" s="84" t="str" cm="1">
        <f t="array" aca="1" ref="K15" ca="1">IFERROR(INDIRECT(ListeNonClassée[[#This Row],[Liste des opérations]]&amp;"!G69"),"")</f>
        <v/>
      </c>
      <c r="L15" s="84" t="str" cm="1">
        <f t="array" aca="1" ref="L15" ca="1">IFERROR(INDIRECT(ListeNonClassée[[#This Row],[Liste des opérations]]&amp;"!D70")&amp;"/"&amp;INDIRECT(ListeNonClassée[[#This Row],[Liste des opérations]]&amp;"!E70"),"")</f>
        <v/>
      </c>
      <c r="M15" s="89" t="str" cm="1">
        <f t="array" aca="1" ref="M15" ca="1">IFERROR(INDIRECT(ListeNonClassée[[#This Row],[Liste des opérations]]&amp;"!D70")/INDIRECT(ListeNonClassée[[#This Row],[Liste des opérations]]&amp;"!E70"),"")</f>
        <v/>
      </c>
      <c r="N15" s="84" t="str" cm="1">
        <f t="array" aca="1" ref="N15" ca="1">IFERROR(INDIRECT(ListeNonClassée[[#This Row],[Liste des opérations]]&amp;"!G70"),"")</f>
        <v/>
      </c>
      <c r="O15" s="84" t="str">
        <f ca="1">IF(ListeNonClassée[[#This Row],[avis]]="favorable",_xlfn.RANK.EQ(ListeNonClassée[[#This Row],[%]],ListeNonClassée[%]),"")</f>
        <v/>
      </c>
    </row>
    <row r="16" spans="2:15" hidden="1" x14ac:dyDescent="0.2">
      <c r="B16" s="78" t="str" cm="1">
        <f t="array" aca="1" ref="B16" ca="1">IF(ROWS($1:12)&lt;=COUNTA(ListeF),INDEX(MID(ListeF,FIND("]",ListeF)+1,100),ROWS($1:12)),"")</f>
        <v/>
      </c>
      <c r="C16" s="78" t="str" cm="1">
        <f t="array" aca="1" ref="C16" ca="1">IFERROR(INDIRECT(ListeNonClassée[[#This Row],[Liste des opérations]]&amp;"!D9"),"")</f>
        <v/>
      </c>
      <c r="D16" s="78" t="str" cm="1">
        <f t="array" aca="1" ref="D16" ca="1">IFERROR(INDIRECT(ListeNonClassée[[#This Row],[Liste des opérations]]&amp;"!D11"),"")</f>
        <v/>
      </c>
      <c r="E16" s="78" t="str" cm="1">
        <f t="array" aca="1" ref="E16" ca="1">IFERROR(INDIRECT(ListeNonClassée[[#This Row],[Liste des opérations]]&amp;"!g11"),"")</f>
        <v/>
      </c>
      <c r="F16" s="84" t="str" cm="1">
        <f t="array" aca="1" ref="F16" ca="1">IFERROR(INDIRECT(ListeNonClassée[[#This Row],[Liste des opérations]]&amp;"!D67")&amp;"/"&amp;INDIRECT(ListeNonClassée[[#This Row],[Liste des opérations]]&amp;"!E67"),"")</f>
        <v/>
      </c>
      <c r="G16" s="84" t="str" cm="1">
        <f t="array" aca="1" ref="G16" ca="1">IFERROR(INDIRECT(ListeNonClassée[[#This Row],[Liste des opérations]]&amp;"!G67"),"")</f>
        <v/>
      </c>
      <c r="H16" s="84" t="str" cm="1">
        <f t="array" aca="1" ref="H16" ca="1">IFERROR(INDIRECT($B16&amp;"!D68")&amp;"/"&amp;INDIRECT($B16&amp;"!E68"),"")</f>
        <v/>
      </c>
      <c r="I16" s="84" t="str" cm="1">
        <f t="array" aca="1" ref="I16" ca="1">IFERROR(INDIRECT($B16&amp;"!G68"),"")</f>
        <v/>
      </c>
      <c r="J16" s="84" t="str" cm="1">
        <f t="array" aca="1" ref="J16" ca="1">IFERROR(INDIRECT(ListeNonClassée[[#This Row],[Liste des opérations]]&amp;"!D69")&amp;"/"&amp;INDIRECT($B16&amp;"!E69"),"")</f>
        <v/>
      </c>
      <c r="K16" s="84" t="str" cm="1">
        <f t="array" aca="1" ref="K16" ca="1">IFERROR(INDIRECT(ListeNonClassée[[#This Row],[Liste des opérations]]&amp;"!G69"),"")</f>
        <v/>
      </c>
      <c r="L16" s="84" t="str" cm="1">
        <f t="array" aca="1" ref="L16" ca="1">IFERROR(INDIRECT(ListeNonClassée[[#This Row],[Liste des opérations]]&amp;"!D70")&amp;"/"&amp;INDIRECT(ListeNonClassée[[#This Row],[Liste des opérations]]&amp;"!E70"),"")</f>
        <v/>
      </c>
      <c r="M16" s="89" t="str" cm="1">
        <f t="array" aca="1" ref="M16" ca="1">IFERROR(INDIRECT(ListeNonClassée[[#This Row],[Liste des opérations]]&amp;"!D70")/INDIRECT(ListeNonClassée[[#This Row],[Liste des opérations]]&amp;"!E70"),"")</f>
        <v/>
      </c>
      <c r="N16" s="84" t="str" cm="1">
        <f t="array" aca="1" ref="N16" ca="1">IFERROR(INDIRECT(ListeNonClassée[[#This Row],[Liste des opérations]]&amp;"!G70"),"")</f>
        <v/>
      </c>
      <c r="O16" s="84" t="str">
        <f ca="1">IF(ListeNonClassée[[#This Row],[avis]]="favorable",_xlfn.RANK.EQ(ListeNonClassée[[#This Row],[%]],ListeNonClassée[%]),"")</f>
        <v/>
      </c>
    </row>
    <row r="17" spans="2:15" hidden="1" x14ac:dyDescent="0.2">
      <c r="B17" s="78" t="str" cm="1">
        <f t="array" aca="1" ref="B17" ca="1">IF(ROWS($1:13)&lt;=COUNTA(ListeF),INDEX(MID(ListeF,FIND("]",ListeF)+1,100),ROWS($1:13)),"")</f>
        <v/>
      </c>
      <c r="C17" s="78" t="str" cm="1">
        <f t="array" aca="1" ref="C17" ca="1">IFERROR(INDIRECT(ListeNonClassée[[#This Row],[Liste des opérations]]&amp;"!D9"),"")</f>
        <v/>
      </c>
      <c r="D17" s="78" t="str" cm="1">
        <f t="array" aca="1" ref="D17" ca="1">IFERROR(INDIRECT(ListeNonClassée[[#This Row],[Liste des opérations]]&amp;"!D11"),"")</f>
        <v/>
      </c>
      <c r="E17" s="78" t="str" cm="1">
        <f t="array" aca="1" ref="E17" ca="1">IFERROR(INDIRECT(ListeNonClassée[[#This Row],[Liste des opérations]]&amp;"!g11"),"")</f>
        <v/>
      </c>
      <c r="F17" s="84" t="str" cm="1">
        <f t="array" aca="1" ref="F17" ca="1">IFERROR(INDIRECT(ListeNonClassée[[#This Row],[Liste des opérations]]&amp;"!D67")&amp;"/"&amp;INDIRECT(ListeNonClassée[[#This Row],[Liste des opérations]]&amp;"!E67"),"")</f>
        <v/>
      </c>
      <c r="G17" s="84" t="str" cm="1">
        <f t="array" aca="1" ref="G17" ca="1">IFERROR(INDIRECT(ListeNonClassée[[#This Row],[Liste des opérations]]&amp;"!G67"),"")</f>
        <v/>
      </c>
      <c r="H17" s="84" t="str" cm="1">
        <f t="array" aca="1" ref="H17" ca="1">IFERROR(INDIRECT($B17&amp;"!D68")&amp;"/"&amp;INDIRECT($B17&amp;"!E68"),"")</f>
        <v/>
      </c>
      <c r="I17" s="84" t="str" cm="1">
        <f t="array" aca="1" ref="I17" ca="1">IFERROR(INDIRECT($B17&amp;"!G68"),"")</f>
        <v/>
      </c>
      <c r="J17" s="84" t="str" cm="1">
        <f t="array" aca="1" ref="J17" ca="1">IFERROR(INDIRECT(ListeNonClassée[[#This Row],[Liste des opérations]]&amp;"!D69")&amp;"/"&amp;INDIRECT($B17&amp;"!E69"),"")</f>
        <v/>
      </c>
      <c r="K17" s="84" t="str" cm="1">
        <f t="array" aca="1" ref="K17" ca="1">IFERROR(INDIRECT(ListeNonClassée[[#This Row],[Liste des opérations]]&amp;"!G69"),"")</f>
        <v/>
      </c>
      <c r="L17" s="84" t="str" cm="1">
        <f t="array" aca="1" ref="L17" ca="1">IFERROR(INDIRECT(ListeNonClassée[[#This Row],[Liste des opérations]]&amp;"!D70")&amp;"/"&amp;INDIRECT(ListeNonClassée[[#This Row],[Liste des opérations]]&amp;"!E70"),"")</f>
        <v/>
      </c>
      <c r="M17" s="89" t="str" cm="1">
        <f t="array" aca="1" ref="M17" ca="1">IFERROR(INDIRECT(ListeNonClassée[[#This Row],[Liste des opérations]]&amp;"!D70")/INDIRECT(ListeNonClassée[[#This Row],[Liste des opérations]]&amp;"!E70"),"")</f>
        <v/>
      </c>
      <c r="N17" s="84" t="str" cm="1">
        <f t="array" aca="1" ref="N17" ca="1">IFERROR(INDIRECT(ListeNonClassée[[#This Row],[Liste des opérations]]&amp;"!G70"),"")</f>
        <v/>
      </c>
      <c r="O17" s="84" t="str">
        <f ca="1">IF(ListeNonClassée[[#This Row],[avis]]="favorable",_xlfn.RANK.EQ(ListeNonClassée[[#This Row],[%]],ListeNonClassée[%]),"")</f>
        <v/>
      </c>
    </row>
    <row r="18" spans="2:15" hidden="1" x14ac:dyDescent="0.2">
      <c r="B18" s="78" t="str" cm="1">
        <f t="array" aca="1" ref="B18" ca="1">IF(ROWS($1:14)&lt;=COUNTA(ListeF),INDEX(MID(ListeF,FIND("]",ListeF)+1,100),ROWS($1:14)),"")</f>
        <v/>
      </c>
      <c r="C18" s="78" t="str" cm="1">
        <f t="array" aca="1" ref="C18" ca="1">IFERROR(INDIRECT(ListeNonClassée[[#This Row],[Liste des opérations]]&amp;"!D9"),"")</f>
        <v/>
      </c>
      <c r="D18" s="78" t="str" cm="1">
        <f t="array" aca="1" ref="D18" ca="1">IFERROR(INDIRECT(ListeNonClassée[[#This Row],[Liste des opérations]]&amp;"!D11"),"")</f>
        <v/>
      </c>
      <c r="E18" s="78" t="str" cm="1">
        <f t="array" aca="1" ref="E18" ca="1">IFERROR(INDIRECT(ListeNonClassée[[#This Row],[Liste des opérations]]&amp;"!g11"),"")</f>
        <v/>
      </c>
      <c r="F18" s="84" t="str" cm="1">
        <f t="array" aca="1" ref="F18" ca="1">IFERROR(INDIRECT(ListeNonClassée[[#This Row],[Liste des opérations]]&amp;"!D67")&amp;"/"&amp;INDIRECT(ListeNonClassée[[#This Row],[Liste des opérations]]&amp;"!E67"),"")</f>
        <v/>
      </c>
      <c r="G18" s="84" t="str" cm="1">
        <f t="array" aca="1" ref="G18" ca="1">IFERROR(INDIRECT(ListeNonClassée[[#This Row],[Liste des opérations]]&amp;"!G67"),"")</f>
        <v/>
      </c>
      <c r="H18" s="84" t="str" cm="1">
        <f t="array" aca="1" ref="H18" ca="1">IFERROR(INDIRECT($B18&amp;"!D68")&amp;"/"&amp;INDIRECT($B18&amp;"!E68"),"")</f>
        <v/>
      </c>
      <c r="I18" s="84" t="str" cm="1">
        <f t="array" aca="1" ref="I18" ca="1">IFERROR(INDIRECT($B18&amp;"!G68"),"")</f>
        <v/>
      </c>
      <c r="J18" s="84" t="str" cm="1">
        <f t="array" aca="1" ref="J18" ca="1">IFERROR(INDIRECT(ListeNonClassée[[#This Row],[Liste des opérations]]&amp;"!D69")&amp;"/"&amp;INDIRECT($B18&amp;"!E69"),"")</f>
        <v/>
      </c>
      <c r="K18" s="84" t="str" cm="1">
        <f t="array" aca="1" ref="K18" ca="1">IFERROR(INDIRECT(ListeNonClassée[[#This Row],[Liste des opérations]]&amp;"!G69"),"")</f>
        <v/>
      </c>
      <c r="L18" s="84" t="str" cm="1">
        <f t="array" aca="1" ref="L18" ca="1">IFERROR(INDIRECT(ListeNonClassée[[#This Row],[Liste des opérations]]&amp;"!D70")&amp;"/"&amp;INDIRECT(ListeNonClassée[[#This Row],[Liste des opérations]]&amp;"!E70"),"")</f>
        <v/>
      </c>
      <c r="M18" s="89" t="str" cm="1">
        <f t="array" aca="1" ref="M18" ca="1">IFERROR(INDIRECT(ListeNonClassée[[#This Row],[Liste des opérations]]&amp;"!D70")/INDIRECT(ListeNonClassée[[#This Row],[Liste des opérations]]&amp;"!E70"),"")</f>
        <v/>
      </c>
      <c r="N18" s="84" t="str" cm="1">
        <f t="array" aca="1" ref="N18" ca="1">IFERROR(INDIRECT(ListeNonClassée[[#This Row],[Liste des opérations]]&amp;"!G70"),"")</f>
        <v/>
      </c>
      <c r="O18" s="84" t="str">
        <f ca="1">IF(ListeNonClassée[[#This Row],[avis]]="favorable",_xlfn.RANK.EQ(ListeNonClassée[[#This Row],[%]],ListeNonClassée[%]),"")</f>
        <v/>
      </c>
    </row>
    <row r="19" spans="2:15" hidden="1" x14ac:dyDescent="0.2">
      <c r="B19" s="78" t="str" cm="1">
        <f t="array" aca="1" ref="B19" ca="1">IF(ROWS($1:15)&lt;=COUNTA(ListeF),INDEX(MID(ListeF,FIND("]",ListeF)+1,100),ROWS($1:15)),"")</f>
        <v/>
      </c>
      <c r="C19" s="78" t="str" cm="1">
        <f t="array" aca="1" ref="C19" ca="1">IFERROR(INDIRECT(ListeNonClassée[[#This Row],[Liste des opérations]]&amp;"!D9"),"")</f>
        <v/>
      </c>
      <c r="D19" s="78" t="str" cm="1">
        <f t="array" aca="1" ref="D19" ca="1">IFERROR(INDIRECT(ListeNonClassée[[#This Row],[Liste des opérations]]&amp;"!D11"),"")</f>
        <v/>
      </c>
      <c r="E19" s="78" t="str" cm="1">
        <f t="array" aca="1" ref="E19" ca="1">IFERROR(INDIRECT(ListeNonClassée[[#This Row],[Liste des opérations]]&amp;"!g11"),"")</f>
        <v/>
      </c>
      <c r="F19" s="84" t="str" cm="1">
        <f t="array" aca="1" ref="F19" ca="1">IFERROR(INDIRECT(ListeNonClassée[[#This Row],[Liste des opérations]]&amp;"!D67")&amp;"/"&amp;INDIRECT(ListeNonClassée[[#This Row],[Liste des opérations]]&amp;"!E67"),"")</f>
        <v/>
      </c>
      <c r="G19" s="84" t="str" cm="1">
        <f t="array" aca="1" ref="G19" ca="1">IFERROR(INDIRECT(ListeNonClassée[[#This Row],[Liste des opérations]]&amp;"!G67"),"")</f>
        <v/>
      </c>
      <c r="H19" s="84" t="str" cm="1">
        <f t="array" aca="1" ref="H19" ca="1">IFERROR(INDIRECT($B19&amp;"!D68")&amp;"/"&amp;INDIRECT($B19&amp;"!E68"),"")</f>
        <v/>
      </c>
      <c r="I19" s="84" t="str" cm="1">
        <f t="array" aca="1" ref="I19" ca="1">IFERROR(INDIRECT($B19&amp;"!G68"),"")</f>
        <v/>
      </c>
      <c r="J19" s="84" t="str" cm="1">
        <f t="array" aca="1" ref="J19" ca="1">IFERROR(INDIRECT(ListeNonClassée[[#This Row],[Liste des opérations]]&amp;"!D69")&amp;"/"&amp;INDIRECT($B19&amp;"!E69"),"")</f>
        <v/>
      </c>
      <c r="K19" s="84" t="str" cm="1">
        <f t="array" aca="1" ref="K19" ca="1">IFERROR(INDIRECT(ListeNonClassée[[#This Row],[Liste des opérations]]&amp;"!G69"),"")</f>
        <v/>
      </c>
      <c r="L19" s="84" t="str" cm="1">
        <f t="array" aca="1" ref="L19" ca="1">IFERROR(INDIRECT(ListeNonClassée[[#This Row],[Liste des opérations]]&amp;"!D70")&amp;"/"&amp;INDIRECT(ListeNonClassée[[#This Row],[Liste des opérations]]&amp;"!E70"),"")</f>
        <v/>
      </c>
      <c r="M19" s="89" t="str" cm="1">
        <f t="array" aca="1" ref="M19" ca="1">IFERROR(INDIRECT(ListeNonClassée[[#This Row],[Liste des opérations]]&amp;"!D70")/INDIRECT(ListeNonClassée[[#This Row],[Liste des opérations]]&amp;"!E70"),"")</f>
        <v/>
      </c>
      <c r="N19" s="84" t="str" cm="1">
        <f t="array" aca="1" ref="N19" ca="1">IFERROR(INDIRECT(ListeNonClassée[[#This Row],[Liste des opérations]]&amp;"!G70"),"")</f>
        <v/>
      </c>
      <c r="O19" s="84" t="str">
        <f ca="1">IF(ListeNonClassée[[#This Row],[avis]]="favorable",_xlfn.RANK.EQ(ListeNonClassée[[#This Row],[%]],ListeNonClassée[%]),"")</f>
        <v/>
      </c>
    </row>
    <row r="20" spans="2:15" hidden="1" x14ac:dyDescent="0.2">
      <c r="B20" s="78" t="str" cm="1">
        <f t="array" aca="1" ref="B20" ca="1">IF(ROWS($1:16)&lt;=COUNTA(ListeF),INDEX(MID(ListeF,FIND("]",ListeF)+1,100),ROWS($1:16)),"")</f>
        <v/>
      </c>
      <c r="C20" s="78" t="str" cm="1">
        <f t="array" aca="1" ref="C20" ca="1">IFERROR(INDIRECT(ListeNonClassée[[#This Row],[Liste des opérations]]&amp;"!D9"),"")</f>
        <v/>
      </c>
      <c r="D20" s="78" t="str" cm="1">
        <f t="array" aca="1" ref="D20" ca="1">IFERROR(INDIRECT(ListeNonClassée[[#This Row],[Liste des opérations]]&amp;"!D11"),"")</f>
        <v/>
      </c>
      <c r="E20" s="78" t="str" cm="1">
        <f t="array" aca="1" ref="E20" ca="1">IFERROR(INDIRECT(ListeNonClassée[[#This Row],[Liste des opérations]]&amp;"!g11"),"")</f>
        <v/>
      </c>
      <c r="F20" s="84" t="str" cm="1">
        <f t="array" aca="1" ref="F20" ca="1">IFERROR(INDIRECT(ListeNonClassée[[#This Row],[Liste des opérations]]&amp;"!D67")&amp;"/"&amp;INDIRECT(ListeNonClassée[[#This Row],[Liste des opérations]]&amp;"!E67"),"")</f>
        <v/>
      </c>
      <c r="G20" s="84" t="str" cm="1">
        <f t="array" aca="1" ref="G20" ca="1">IFERROR(INDIRECT(ListeNonClassée[[#This Row],[Liste des opérations]]&amp;"!G67"),"")</f>
        <v/>
      </c>
      <c r="H20" s="84" t="str" cm="1">
        <f t="array" aca="1" ref="H20" ca="1">IFERROR(INDIRECT($B20&amp;"!D68")&amp;"/"&amp;INDIRECT($B20&amp;"!E68"),"")</f>
        <v/>
      </c>
      <c r="I20" s="84" t="str" cm="1">
        <f t="array" aca="1" ref="I20" ca="1">IFERROR(INDIRECT($B20&amp;"!G68"),"")</f>
        <v/>
      </c>
      <c r="J20" s="84" t="str" cm="1">
        <f t="array" aca="1" ref="J20" ca="1">IFERROR(INDIRECT(ListeNonClassée[[#This Row],[Liste des opérations]]&amp;"!D69")&amp;"/"&amp;INDIRECT($B20&amp;"!E69"),"")</f>
        <v/>
      </c>
      <c r="K20" s="84" t="str" cm="1">
        <f t="array" aca="1" ref="K20" ca="1">IFERROR(INDIRECT(ListeNonClassée[[#This Row],[Liste des opérations]]&amp;"!G69"),"")</f>
        <v/>
      </c>
      <c r="L20" s="84" t="str" cm="1">
        <f t="array" aca="1" ref="L20" ca="1">IFERROR(INDIRECT(ListeNonClassée[[#This Row],[Liste des opérations]]&amp;"!D70")&amp;"/"&amp;INDIRECT(ListeNonClassée[[#This Row],[Liste des opérations]]&amp;"!E70"),"")</f>
        <v/>
      </c>
      <c r="M20" s="89" t="str" cm="1">
        <f t="array" aca="1" ref="M20" ca="1">IFERROR(INDIRECT(ListeNonClassée[[#This Row],[Liste des opérations]]&amp;"!D70")/INDIRECT(ListeNonClassée[[#This Row],[Liste des opérations]]&amp;"!E70"),"")</f>
        <v/>
      </c>
      <c r="N20" s="84" t="str" cm="1">
        <f t="array" aca="1" ref="N20" ca="1">IFERROR(INDIRECT(ListeNonClassée[[#This Row],[Liste des opérations]]&amp;"!G70"),"")</f>
        <v/>
      </c>
      <c r="O20" s="84" t="str">
        <f ca="1">IF(ListeNonClassée[[#This Row],[avis]]="favorable",_xlfn.RANK.EQ(ListeNonClassée[[#This Row],[%]],ListeNonClassée[%]),"")</f>
        <v/>
      </c>
    </row>
    <row r="21" spans="2:15" hidden="1" x14ac:dyDescent="0.2">
      <c r="B21" s="78" t="str" cm="1">
        <f t="array" aca="1" ref="B21" ca="1">IF(ROWS($1:17)&lt;=COUNTA(ListeF),INDEX(MID(ListeF,FIND("]",ListeF)+1,100),ROWS($1:17)),"")</f>
        <v/>
      </c>
      <c r="C21" s="78" t="str" cm="1">
        <f t="array" aca="1" ref="C21" ca="1">IFERROR(INDIRECT(ListeNonClassée[[#This Row],[Liste des opérations]]&amp;"!D9"),"")</f>
        <v/>
      </c>
      <c r="D21" s="78" t="str" cm="1">
        <f t="array" aca="1" ref="D21" ca="1">IFERROR(INDIRECT(ListeNonClassée[[#This Row],[Liste des opérations]]&amp;"!D11"),"")</f>
        <v/>
      </c>
      <c r="E21" s="78" t="str" cm="1">
        <f t="array" aca="1" ref="E21" ca="1">IFERROR(INDIRECT(ListeNonClassée[[#This Row],[Liste des opérations]]&amp;"!g11"),"")</f>
        <v/>
      </c>
      <c r="F21" s="84" t="str" cm="1">
        <f t="array" aca="1" ref="F21" ca="1">IFERROR(INDIRECT(ListeNonClassée[[#This Row],[Liste des opérations]]&amp;"!D67")&amp;"/"&amp;INDIRECT(ListeNonClassée[[#This Row],[Liste des opérations]]&amp;"!E67"),"")</f>
        <v/>
      </c>
      <c r="G21" s="84" t="str" cm="1">
        <f t="array" aca="1" ref="G21" ca="1">IFERROR(INDIRECT(ListeNonClassée[[#This Row],[Liste des opérations]]&amp;"!G67"),"")</f>
        <v/>
      </c>
      <c r="H21" s="84" t="str" cm="1">
        <f t="array" aca="1" ref="H21" ca="1">IFERROR(INDIRECT($B21&amp;"!D68")&amp;"/"&amp;INDIRECT($B21&amp;"!E68"),"")</f>
        <v/>
      </c>
      <c r="I21" s="84" t="str" cm="1">
        <f t="array" aca="1" ref="I21" ca="1">IFERROR(INDIRECT($B21&amp;"!G68"),"")</f>
        <v/>
      </c>
      <c r="J21" s="84" t="str" cm="1">
        <f t="array" aca="1" ref="J21" ca="1">IFERROR(INDIRECT(ListeNonClassée[[#This Row],[Liste des opérations]]&amp;"!D69")&amp;"/"&amp;INDIRECT($B21&amp;"!E69"),"")</f>
        <v/>
      </c>
      <c r="K21" s="84" t="str" cm="1">
        <f t="array" aca="1" ref="K21" ca="1">IFERROR(INDIRECT(ListeNonClassée[[#This Row],[Liste des opérations]]&amp;"!G69"),"")</f>
        <v/>
      </c>
      <c r="L21" s="84" t="str" cm="1">
        <f t="array" aca="1" ref="L21" ca="1">IFERROR(INDIRECT(ListeNonClassée[[#This Row],[Liste des opérations]]&amp;"!D70")&amp;"/"&amp;INDIRECT(ListeNonClassée[[#This Row],[Liste des opérations]]&amp;"!E70"),"")</f>
        <v/>
      </c>
      <c r="M21" s="89" t="str" cm="1">
        <f t="array" aca="1" ref="M21" ca="1">IFERROR(INDIRECT(ListeNonClassée[[#This Row],[Liste des opérations]]&amp;"!D70")/INDIRECT(ListeNonClassée[[#This Row],[Liste des opérations]]&amp;"!E70"),"")</f>
        <v/>
      </c>
      <c r="N21" s="84" t="str" cm="1">
        <f t="array" aca="1" ref="N21" ca="1">IFERROR(INDIRECT(ListeNonClassée[[#This Row],[Liste des opérations]]&amp;"!G70"),"")</f>
        <v/>
      </c>
      <c r="O21" s="84" t="str">
        <f ca="1">IF(ListeNonClassée[[#This Row],[avis]]="favorable",_xlfn.RANK.EQ(ListeNonClassée[[#This Row],[%]],ListeNonClassée[%]),"")</f>
        <v/>
      </c>
    </row>
    <row r="22" spans="2:15" hidden="1" x14ac:dyDescent="0.2">
      <c r="B22" s="78" t="str" cm="1">
        <f t="array" aca="1" ref="B22" ca="1">IF(ROWS($1:18)&lt;=COUNTA(ListeF),INDEX(MID(ListeF,FIND("]",ListeF)+1,100),ROWS($1:18)),"")</f>
        <v/>
      </c>
      <c r="C22" s="78" t="str" cm="1">
        <f t="array" aca="1" ref="C22" ca="1">IFERROR(INDIRECT(ListeNonClassée[[#This Row],[Liste des opérations]]&amp;"!D9"),"")</f>
        <v/>
      </c>
      <c r="D22" s="78" t="str" cm="1">
        <f t="array" aca="1" ref="D22" ca="1">IFERROR(INDIRECT(ListeNonClassée[[#This Row],[Liste des opérations]]&amp;"!D11"),"")</f>
        <v/>
      </c>
      <c r="E22" s="78" t="str" cm="1">
        <f t="array" aca="1" ref="E22" ca="1">IFERROR(INDIRECT(ListeNonClassée[[#This Row],[Liste des opérations]]&amp;"!g11"),"")</f>
        <v/>
      </c>
      <c r="F22" s="84" t="str" cm="1">
        <f t="array" aca="1" ref="F22" ca="1">IFERROR(INDIRECT(ListeNonClassée[[#This Row],[Liste des opérations]]&amp;"!D67")&amp;"/"&amp;INDIRECT(ListeNonClassée[[#This Row],[Liste des opérations]]&amp;"!E67"),"")</f>
        <v/>
      </c>
      <c r="G22" s="84" t="str" cm="1">
        <f t="array" aca="1" ref="G22" ca="1">IFERROR(INDIRECT(ListeNonClassée[[#This Row],[Liste des opérations]]&amp;"!G67"),"")</f>
        <v/>
      </c>
      <c r="H22" s="84" t="str" cm="1">
        <f t="array" aca="1" ref="H22" ca="1">IFERROR(INDIRECT($B22&amp;"!D68")&amp;"/"&amp;INDIRECT($B22&amp;"!E68"),"")</f>
        <v/>
      </c>
      <c r="I22" s="84" t="str" cm="1">
        <f t="array" aca="1" ref="I22" ca="1">IFERROR(INDIRECT($B22&amp;"!G68"),"")</f>
        <v/>
      </c>
      <c r="J22" s="84" t="str" cm="1">
        <f t="array" aca="1" ref="J22" ca="1">IFERROR(INDIRECT(ListeNonClassée[[#This Row],[Liste des opérations]]&amp;"!D69")&amp;"/"&amp;INDIRECT($B22&amp;"!E69"),"")</f>
        <v/>
      </c>
      <c r="K22" s="84" t="str" cm="1">
        <f t="array" aca="1" ref="K22" ca="1">IFERROR(INDIRECT(ListeNonClassée[[#This Row],[Liste des opérations]]&amp;"!G69"),"")</f>
        <v/>
      </c>
      <c r="L22" s="84" t="str" cm="1">
        <f t="array" aca="1" ref="L22" ca="1">IFERROR(INDIRECT(ListeNonClassée[[#This Row],[Liste des opérations]]&amp;"!D70")&amp;"/"&amp;INDIRECT(ListeNonClassée[[#This Row],[Liste des opérations]]&amp;"!E70"),"")</f>
        <v/>
      </c>
      <c r="M22" s="89" t="str" cm="1">
        <f t="array" aca="1" ref="M22" ca="1">IFERROR(INDIRECT(ListeNonClassée[[#This Row],[Liste des opérations]]&amp;"!D70")/INDIRECT(ListeNonClassée[[#This Row],[Liste des opérations]]&amp;"!E70"),"")</f>
        <v/>
      </c>
      <c r="N22" s="84" t="str" cm="1">
        <f t="array" aca="1" ref="N22" ca="1">IFERROR(INDIRECT(ListeNonClassée[[#This Row],[Liste des opérations]]&amp;"!G70"),"")</f>
        <v/>
      </c>
      <c r="O22" s="84" t="str">
        <f ca="1">IF(ListeNonClassée[[#This Row],[avis]]="favorable",_xlfn.RANK.EQ(ListeNonClassée[[#This Row],[%]],ListeNonClassée[%]),"")</f>
        <v/>
      </c>
    </row>
    <row r="23" spans="2:15" hidden="1" x14ac:dyDescent="0.2">
      <c r="B23" s="78" t="str" cm="1">
        <f t="array" aca="1" ref="B23" ca="1">IF(ROWS($1:19)&lt;=COUNTA(ListeF),INDEX(MID(ListeF,FIND("]",ListeF)+1,100),ROWS($1:19)),"")</f>
        <v/>
      </c>
      <c r="C23" s="78" t="str" cm="1">
        <f t="array" aca="1" ref="C23" ca="1">IFERROR(INDIRECT(ListeNonClassée[[#This Row],[Liste des opérations]]&amp;"!D9"),"")</f>
        <v/>
      </c>
      <c r="D23" s="78" t="str" cm="1">
        <f t="array" aca="1" ref="D23" ca="1">IFERROR(INDIRECT(ListeNonClassée[[#This Row],[Liste des opérations]]&amp;"!D11"),"")</f>
        <v/>
      </c>
      <c r="E23" s="78" t="str" cm="1">
        <f t="array" aca="1" ref="E23" ca="1">IFERROR(INDIRECT(ListeNonClassée[[#This Row],[Liste des opérations]]&amp;"!g11"),"")</f>
        <v/>
      </c>
      <c r="F23" s="84" t="str" cm="1">
        <f t="array" aca="1" ref="F23" ca="1">IFERROR(INDIRECT(ListeNonClassée[[#This Row],[Liste des opérations]]&amp;"!D67")&amp;"/"&amp;INDIRECT(ListeNonClassée[[#This Row],[Liste des opérations]]&amp;"!E67"),"")</f>
        <v/>
      </c>
      <c r="G23" s="84" t="str" cm="1">
        <f t="array" aca="1" ref="G23" ca="1">IFERROR(INDIRECT(ListeNonClassée[[#This Row],[Liste des opérations]]&amp;"!G67"),"")</f>
        <v/>
      </c>
      <c r="H23" s="84" t="str" cm="1">
        <f t="array" aca="1" ref="H23" ca="1">IFERROR(INDIRECT($B23&amp;"!D68")&amp;"/"&amp;INDIRECT($B23&amp;"!E68"),"")</f>
        <v/>
      </c>
      <c r="I23" s="84" t="str" cm="1">
        <f t="array" aca="1" ref="I23" ca="1">IFERROR(INDIRECT($B23&amp;"!G68"),"")</f>
        <v/>
      </c>
      <c r="J23" s="84" t="str" cm="1">
        <f t="array" aca="1" ref="J23" ca="1">IFERROR(INDIRECT(ListeNonClassée[[#This Row],[Liste des opérations]]&amp;"!D69")&amp;"/"&amp;INDIRECT($B23&amp;"!E69"),"")</f>
        <v/>
      </c>
      <c r="K23" s="84" t="str" cm="1">
        <f t="array" aca="1" ref="K23" ca="1">IFERROR(INDIRECT(ListeNonClassée[[#This Row],[Liste des opérations]]&amp;"!G69"),"")</f>
        <v/>
      </c>
      <c r="L23" s="84" t="str" cm="1">
        <f t="array" aca="1" ref="L23" ca="1">IFERROR(INDIRECT(ListeNonClassée[[#This Row],[Liste des opérations]]&amp;"!D70")&amp;"/"&amp;INDIRECT(ListeNonClassée[[#This Row],[Liste des opérations]]&amp;"!E70"),"")</f>
        <v/>
      </c>
      <c r="M23" s="89" t="str" cm="1">
        <f t="array" aca="1" ref="M23" ca="1">IFERROR(INDIRECT(ListeNonClassée[[#This Row],[Liste des opérations]]&amp;"!D70")/INDIRECT(ListeNonClassée[[#This Row],[Liste des opérations]]&amp;"!E70"),"")</f>
        <v/>
      </c>
      <c r="N23" s="84" t="str" cm="1">
        <f t="array" aca="1" ref="N23" ca="1">IFERROR(INDIRECT(ListeNonClassée[[#This Row],[Liste des opérations]]&amp;"!G70"),"")</f>
        <v/>
      </c>
      <c r="O23" s="84" t="str">
        <f ca="1">IF(ListeNonClassée[[#This Row],[avis]]="favorable",_xlfn.RANK.EQ(ListeNonClassée[[#This Row],[%]],ListeNonClassée[%]),"")</f>
        <v/>
      </c>
    </row>
    <row r="24" spans="2:15" hidden="1" x14ac:dyDescent="0.2">
      <c r="B24" s="78" t="str" cm="1">
        <f t="array" aca="1" ref="B24" ca="1">IF(ROWS($1:20)&lt;=COUNTA(ListeF),INDEX(MID(ListeF,FIND("]",ListeF)+1,100),ROWS($1:20)),"")</f>
        <v/>
      </c>
      <c r="C24" s="78" t="str" cm="1">
        <f t="array" aca="1" ref="C24" ca="1">IFERROR(INDIRECT(ListeNonClassée[[#This Row],[Liste des opérations]]&amp;"!D9"),"")</f>
        <v/>
      </c>
      <c r="D24" s="78" t="str" cm="1">
        <f t="array" aca="1" ref="D24" ca="1">IFERROR(INDIRECT(ListeNonClassée[[#This Row],[Liste des opérations]]&amp;"!D11"),"")</f>
        <v/>
      </c>
      <c r="E24" s="78" t="str" cm="1">
        <f t="array" aca="1" ref="E24" ca="1">IFERROR(INDIRECT(ListeNonClassée[[#This Row],[Liste des opérations]]&amp;"!g11"),"")</f>
        <v/>
      </c>
      <c r="F24" s="84" t="str" cm="1">
        <f t="array" aca="1" ref="F24" ca="1">IFERROR(INDIRECT(ListeNonClassée[[#This Row],[Liste des opérations]]&amp;"!D67")&amp;"/"&amp;INDIRECT(ListeNonClassée[[#This Row],[Liste des opérations]]&amp;"!E67"),"")</f>
        <v/>
      </c>
      <c r="G24" s="84" t="str" cm="1">
        <f t="array" aca="1" ref="G24" ca="1">IFERROR(INDIRECT(ListeNonClassée[[#This Row],[Liste des opérations]]&amp;"!G67"),"")</f>
        <v/>
      </c>
      <c r="H24" s="84" t="str" cm="1">
        <f t="array" aca="1" ref="H24" ca="1">IFERROR(INDIRECT($B24&amp;"!D68")&amp;"/"&amp;INDIRECT($B24&amp;"!E68"),"")</f>
        <v/>
      </c>
      <c r="I24" s="84" t="str" cm="1">
        <f t="array" aca="1" ref="I24" ca="1">IFERROR(INDIRECT($B24&amp;"!G68"),"")</f>
        <v/>
      </c>
      <c r="J24" s="84" t="str" cm="1">
        <f t="array" aca="1" ref="J24" ca="1">IFERROR(INDIRECT(ListeNonClassée[[#This Row],[Liste des opérations]]&amp;"!D69")&amp;"/"&amp;INDIRECT($B24&amp;"!E69"),"")</f>
        <v/>
      </c>
      <c r="K24" s="84" t="str" cm="1">
        <f t="array" aca="1" ref="K24" ca="1">IFERROR(INDIRECT(ListeNonClassée[[#This Row],[Liste des opérations]]&amp;"!G69"),"")</f>
        <v/>
      </c>
      <c r="L24" s="84" t="str" cm="1">
        <f t="array" aca="1" ref="L24" ca="1">IFERROR(INDIRECT(ListeNonClassée[[#This Row],[Liste des opérations]]&amp;"!D70")&amp;"/"&amp;INDIRECT(ListeNonClassée[[#This Row],[Liste des opérations]]&amp;"!E70"),"")</f>
        <v/>
      </c>
      <c r="M24" s="89" t="str" cm="1">
        <f t="array" aca="1" ref="M24" ca="1">IFERROR(INDIRECT(ListeNonClassée[[#This Row],[Liste des opérations]]&amp;"!D70")/INDIRECT(ListeNonClassée[[#This Row],[Liste des opérations]]&amp;"!E70"),"")</f>
        <v/>
      </c>
      <c r="N24" s="84" t="str" cm="1">
        <f t="array" aca="1" ref="N24" ca="1">IFERROR(INDIRECT(ListeNonClassée[[#This Row],[Liste des opérations]]&amp;"!G70"),"")</f>
        <v/>
      </c>
      <c r="O24" s="84" t="str">
        <f ca="1">IF(ListeNonClassée[[#This Row],[avis]]="favorable",_xlfn.RANK.EQ(ListeNonClassée[[#This Row],[%]],ListeNonClassée[%]),"")</f>
        <v/>
      </c>
    </row>
    <row r="25" spans="2:15" hidden="1" x14ac:dyDescent="0.2">
      <c r="B25" s="78" t="str" cm="1">
        <f t="array" aca="1" ref="B25" ca="1">IF(ROWS($1:21)&lt;=COUNTA(ListeF),INDEX(MID(ListeF,FIND("]",ListeF)+1,100),ROWS($1:21)),"")</f>
        <v/>
      </c>
      <c r="C25" s="78" t="str" cm="1">
        <f t="array" aca="1" ref="C25" ca="1">IFERROR(INDIRECT(ListeNonClassée[[#This Row],[Liste des opérations]]&amp;"!D9"),"")</f>
        <v/>
      </c>
      <c r="D25" s="78" t="str" cm="1">
        <f t="array" aca="1" ref="D25" ca="1">IFERROR(INDIRECT(ListeNonClassée[[#This Row],[Liste des opérations]]&amp;"!D11"),"")</f>
        <v/>
      </c>
      <c r="E25" s="78" t="str" cm="1">
        <f t="array" aca="1" ref="E25" ca="1">IFERROR(INDIRECT(ListeNonClassée[[#This Row],[Liste des opérations]]&amp;"!g11"),"")</f>
        <v/>
      </c>
      <c r="F25" s="84" t="str" cm="1">
        <f t="array" aca="1" ref="F25" ca="1">IFERROR(INDIRECT(ListeNonClassée[[#This Row],[Liste des opérations]]&amp;"!D67")&amp;"/"&amp;INDIRECT(ListeNonClassée[[#This Row],[Liste des opérations]]&amp;"!E67"),"")</f>
        <v/>
      </c>
      <c r="G25" s="84" t="str" cm="1">
        <f t="array" aca="1" ref="G25" ca="1">IFERROR(INDIRECT(ListeNonClassée[[#This Row],[Liste des opérations]]&amp;"!G67"),"")</f>
        <v/>
      </c>
      <c r="H25" s="84" t="str" cm="1">
        <f t="array" aca="1" ref="H25" ca="1">IFERROR(INDIRECT($B25&amp;"!D68")&amp;"/"&amp;INDIRECT($B25&amp;"!E68"),"")</f>
        <v/>
      </c>
      <c r="I25" s="84" t="str" cm="1">
        <f t="array" aca="1" ref="I25" ca="1">IFERROR(INDIRECT($B25&amp;"!G68"),"")</f>
        <v/>
      </c>
      <c r="J25" s="84" t="str" cm="1">
        <f t="array" aca="1" ref="J25" ca="1">IFERROR(INDIRECT(ListeNonClassée[[#This Row],[Liste des opérations]]&amp;"!D69")&amp;"/"&amp;INDIRECT($B25&amp;"!E69"),"")</f>
        <v/>
      </c>
      <c r="K25" s="84" t="str" cm="1">
        <f t="array" aca="1" ref="K25" ca="1">IFERROR(INDIRECT(ListeNonClassée[[#This Row],[Liste des opérations]]&amp;"!G69"),"")</f>
        <v/>
      </c>
      <c r="L25" s="84" t="str" cm="1">
        <f t="array" aca="1" ref="L25" ca="1">IFERROR(INDIRECT(ListeNonClassée[[#This Row],[Liste des opérations]]&amp;"!D70")&amp;"/"&amp;INDIRECT(ListeNonClassée[[#This Row],[Liste des opérations]]&amp;"!E70"),"")</f>
        <v/>
      </c>
      <c r="M25" s="89" t="str" cm="1">
        <f t="array" aca="1" ref="M25" ca="1">IFERROR(INDIRECT(ListeNonClassée[[#This Row],[Liste des opérations]]&amp;"!D70")/INDIRECT(ListeNonClassée[[#This Row],[Liste des opérations]]&amp;"!E70"),"")</f>
        <v/>
      </c>
      <c r="N25" s="84" t="str" cm="1">
        <f t="array" aca="1" ref="N25" ca="1">IFERROR(INDIRECT(ListeNonClassée[[#This Row],[Liste des opérations]]&amp;"!G70"),"")</f>
        <v/>
      </c>
      <c r="O25" s="84" t="str">
        <f ca="1">IF(ListeNonClassée[[#This Row],[avis]]="favorable",_xlfn.RANK.EQ(ListeNonClassée[[#This Row],[%]],ListeNonClassée[%]),"")</f>
        <v/>
      </c>
    </row>
    <row r="26" spans="2:15" hidden="1" x14ac:dyDescent="0.2">
      <c r="B26" s="78" t="str" cm="1">
        <f t="array" aca="1" ref="B26" ca="1">IF(ROWS($1:22)&lt;=COUNTA(ListeF),INDEX(MID(ListeF,FIND("]",ListeF)+1,100),ROWS($1:22)),"")</f>
        <v/>
      </c>
      <c r="C26" s="78" t="str" cm="1">
        <f t="array" aca="1" ref="C26" ca="1">IFERROR(INDIRECT(ListeNonClassée[[#This Row],[Liste des opérations]]&amp;"!D9"),"")</f>
        <v/>
      </c>
      <c r="D26" s="78" t="str" cm="1">
        <f t="array" aca="1" ref="D26" ca="1">IFERROR(INDIRECT(ListeNonClassée[[#This Row],[Liste des opérations]]&amp;"!D11"),"")</f>
        <v/>
      </c>
      <c r="E26" s="78" t="str" cm="1">
        <f t="array" aca="1" ref="E26" ca="1">IFERROR(INDIRECT(ListeNonClassée[[#This Row],[Liste des opérations]]&amp;"!g11"),"")</f>
        <v/>
      </c>
      <c r="F26" s="84" t="str" cm="1">
        <f t="array" aca="1" ref="F26" ca="1">IFERROR(INDIRECT(ListeNonClassée[[#This Row],[Liste des opérations]]&amp;"!D67")&amp;"/"&amp;INDIRECT(ListeNonClassée[[#This Row],[Liste des opérations]]&amp;"!E67"),"")</f>
        <v/>
      </c>
      <c r="G26" s="84" t="str" cm="1">
        <f t="array" aca="1" ref="G26" ca="1">IFERROR(INDIRECT(ListeNonClassée[[#This Row],[Liste des opérations]]&amp;"!G67"),"")</f>
        <v/>
      </c>
      <c r="H26" s="84" t="str" cm="1">
        <f t="array" aca="1" ref="H26" ca="1">IFERROR(INDIRECT($B26&amp;"!D68")&amp;"/"&amp;INDIRECT($B26&amp;"!E68"),"")</f>
        <v/>
      </c>
      <c r="I26" s="84" t="str" cm="1">
        <f t="array" aca="1" ref="I26" ca="1">IFERROR(INDIRECT($B26&amp;"!G68"),"")</f>
        <v/>
      </c>
      <c r="J26" s="84" t="str" cm="1">
        <f t="array" aca="1" ref="J26" ca="1">IFERROR(INDIRECT(ListeNonClassée[[#This Row],[Liste des opérations]]&amp;"!D69")&amp;"/"&amp;INDIRECT($B26&amp;"!E69"),"")</f>
        <v/>
      </c>
      <c r="K26" s="84" t="str" cm="1">
        <f t="array" aca="1" ref="K26" ca="1">IFERROR(INDIRECT(ListeNonClassée[[#This Row],[Liste des opérations]]&amp;"!G69"),"")</f>
        <v/>
      </c>
      <c r="L26" s="84" t="str" cm="1">
        <f t="array" aca="1" ref="L26" ca="1">IFERROR(INDIRECT(ListeNonClassée[[#This Row],[Liste des opérations]]&amp;"!D70")&amp;"/"&amp;INDIRECT(ListeNonClassée[[#This Row],[Liste des opérations]]&amp;"!E70"),"")</f>
        <v/>
      </c>
      <c r="M26" s="89" t="str" cm="1">
        <f t="array" aca="1" ref="M26" ca="1">IFERROR(INDIRECT(ListeNonClassée[[#This Row],[Liste des opérations]]&amp;"!D70")/INDIRECT(ListeNonClassée[[#This Row],[Liste des opérations]]&amp;"!E70"),"")</f>
        <v/>
      </c>
      <c r="N26" s="84" t="str" cm="1">
        <f t="array" aca="1" ref="N26" ca="1">IFERROR(INDIRECT(ListeNonClassée[[#This Row],[Liste des opérations]]&amp;"!G70"),"")</f>
        <v/>
      </c>
      <c r="O26" s="84" t="str">
        <f ca="1">IF(ListeNonClassée[[#This Row],[avis]]="favorable",_xlfn.RANK.EQ(ListeNonClassée[[#This Row],[%]],ListeNonClassée[%]),"")</f>
        <v/>
      </c>
    </row>
    <row r="27" spans="2:15" hidden="1" x14ac:dyDescent="0.2">
      <c r="B27" s="78" t="str" cm="1">
        <f t="array" aca="1" ref="B27" ca="1">IF(ROWS($1:23)&lt;=COUNTA(ListeF),INDEX(MID(ListeF,FIND("]",ListeF)+1,100),ROWS($1:23)),"")</f>
        <v/>
      </c>
      <c r="C27" s="78" t="str" cm="1">
        <f t="array" aca="1" ref="C27" ca="1">IFERROR(INDIRECT(ListeNonClassée[[#This Row],[Liste des opérations]]&amp;"!D9"),"")</f>
        <v/>
      </c>
      <c r="D27" s="78" t="str" cm="1">
        <f t="array" aca="1" ref="D27" ca="1">IFERROR(INDIRECT(ListeNonClassée[[#This Row],[Liste des opérations]]&amp;"!D11"),"")</f>
        <v/>
      </c>
      <c r="E27" s="78" t="str" cm="1">
        <f t="array" aca="1" ref="E27" ca="1">IFERROR(INDIRECT(ListeNonClassée[[#This Row],[Liste des opérations]]&amp;"!g11"),"")</f>
        <v/>
      </c>
      <c r="F27" s="84" t="str" cm="1">
        <f t="array" aca="1" ref="F27" ca="1">IFERROR(INDIRECT(ListeNonClassée[[#This Row],[Liste des opérations]]&amp;"!D67")&amp;"/"&amp;INDIRECT(ListeNonClassée[[#This Row],[Liste des opérations]]&amp;"!E67"),"")</f>
        <v/>
      </c>
      <c r="G27" s="84" t="str" cm="1">
        <f t="array" aca="1" ref="G27" ca="1">IFERROR(INDIRECT(ListeNonClassée[[#This Row],[Liste des opérations]]&amp;"!G67"),"")</f>
        <v/>
      </c>
      <c r="H27" s="84" t="str" cm="1">
        <f t="array" aca="1" ref="H27" ca="1">IFERROR(INDIRECT($B27&amp;"!D68")&amp;"/"&amp;INDIRECT($B27&amp;"!E68"),"")</f>
        <v/>
      </c>
      <c r="I27" s="84" t="str" cm="1">
        <f t="array" aca="1" ref="I27" ca="1">IFERROR(INDIRECT($B27&amp;"!G68"),"")</f>
        <v/>
      </c>
      <c r="J27" s="84" t="str" cm="1">
        <f t="array" aca="1" ref="J27" ca="1">IFERROR(INDIRECT(ListeNonClassée[[#This Row],[Liste des opérations]]&amp;"!D69")&amp;"/"&amp;INDIRECT($B27&amp;"!E69"),"")</f>
        <v/>
      </c>
      <c r="K27" s="84" t="str" cm="1">
        <f t="array" aca="1" ref="K27" ca="1">IFERROR(INDIRECT(ListeNonClassée[[#This Row],[Liste des opérations]]&amp;"!G69"),"")</f>
        <v/>
      </c>
      <c r="L27" s="84" t="str" cm="1">
        <f t="array" aca="1" ref="L27" ca="1">IFERROR(INDIRECT(ListeNonClassée[[#This Row],[Liste des opérations]]&amp;"!D70")&amp;"/"&amp;INDIRECT(ListeNonClassée[[#This Row],[Liste des opérations]]&amp;"!E70"),"")</f>
        <v/>
      </c>
      <c r="M27" s="89" t="str" cm="1">
        <f t="array" aca="1" ref="M27" ca="1">IFERROR(INDIRECT(ListeNonClassée[[#This Row],[Liste des opérations]]&amp;"!D70")/INDIRECT(ListeNonClassée[[#This Row],[Liste des opérations]]&amp;"!E70"),"")</f>
        <v/>
      </c>
      <c r="N27" s="84" t="str" cm="1">
        <f t="array" aca="1" ref="N27" ca="1">IFERROR(INDIRECT(ListeNonClassée[[#This Row],[Liste des opérations]]&amp;"!G70"),"")</f>
        <v/>
      </c>
      <c r="O27" s="84" t="str">
        <f ca="1">IF(ListeNonClassée[[#This Row],[avis]]="favorable",_xlfn.RANK.EQ(ListeNonClassée[[#This Row],[%]],ListeNonClassée[%]),"")</f>
        <v/>
      </c>
    </row>
    <row r="28" spans="2:15" hidden="1" x14ac:dyDescent="0.2">
      <c r="B28" s="78" t="str" cm="1">
        <f t="array" aca="1" ref="B28" ca="1">IF(ROWS($1:24)&lt;=COUNTA(ListeF),INDEX(MID(ListeF,FIND("]",ListeF)+1,100),ROWS($1:24)),"")</f>
        <v/>
      </c>
      <c r="C28" s="78" t="str" cm="1">
        <f t="array" aca="1" ref="C28" ca="1">IFERROR(INDIRECT(ListeNonClassée[[#This Row],[Liste des opérations]]&amp;"!D9"),"")</f>
        <v/>
      </c>
      <c r="D28" s="78" t="str" cm="1">
        <f t="array" aca="1" ref="D28" ca="1">IFERROR(INDIRECT(ListeNonClassée[[#This Row],[Liste des opérations]]&amp;"!D11"),"")</f>
        <v/>
      </c>
      <c r="E28" s="78" t="str" cm="1">
        <f t="array" aca="1" ref="E28" ca="1">IFERROR(INDIRECT(ListeNonClassée[[#This Row],[Liste des opérations]]&amp;"!g11"),"")</f>
        <v/>
      </c>
      <c r="F28" s="84" t="str" cm="1">
        <f t="array" aca="1" ref="F28" ca="1">IFERROR(INDIRECT(ListeNonClassée[[#This Row],[Liste des opérations]]&amp;"!D67")&amp;"/"&amp;INDIRECT(ListeNonClassée[[#This Row],[Liste des opérations]]&amp;"!E67"),"")</f>
        <v/>
      </c>
      <c r="G28" s="84" t="str" cm="1">
        <f t="array" aca="1" ref="G28" ca="1">IFERROR(INDIRECT(ListeNonClassée[[#This Row],[Liste des opérations]]&amp;"!G67"),"")</f>
        <v/>
      </c>
      <c r="H28" s="84" t="str" cm="1">
        <f t="array" aca="1" ref="H28" ca="1">IFERROR(INDIRECT($B28&amp;"!D68")&amp;"/"&amp;INDIRECT($B28&amp;"!E68"),"")</f>
        <v/>
      </c>
      <c r="I28" s="84" t="str" cm="1">
        <f t="array" aca="1" ref="I28" ca="1">IFERROR(INDIRECT($B28&amp;"!G68"),"")</f>
        <v/>
      </c>
      <c r="J28" s="84" t="str" cm="1">
        <f t="array" aca="1" ref="J28" ca="1">IFERROR(INDIRECT(ListeNonClassée[[#This Row],[Liste des opérations]]&amp;"!D69")&amp;"/"&amp;INDIRECT($B28&amp;"!E69"),"")</f>
        <v/>
      </c>
      <c r="K28" s="84" t="str" cm="1">
        <f t="array" aca="1" ref="K28" ca="1">IFERROR(INDIRECT(ListeNonClassée[[#This Row],[Liste des opérations]]&amp;"!G69"),"")</f>
        <v/>
      </c>
      <c r="L28" s="84" t="str" cm="1">
        <f t="array" aca="1" ref="L28" ca="1">IFERROR(INDIRECT(ListeNonClassée[[#This Row],[Liste des opérations]]&amp;"!D70")&amp;"/"&amp;INDIRECT(ListeNonClassée[[#This Row],[Liste des opérations]]&amp;"!E70"),"")</f>
        <v/>
      </c>
      <c r="M28" s="89" t="str" cm="1">
        <f t="array" aca="1" ref="M28" ca="1">IFERROR(INDIRECT(ListeNonClassée[[#This Row],[Liste des opérations]]&amp;"!D70")/INDIRECT(ListeNonClassée[[#This Row],[Liste des opérations]]&amp;"!E70"),"")</f>
        <v/>
      </c>
      <c r="N28" s="84" t="str" cm="1">
        <f t="array" aca="1" ref="N28" ca="1">IFERROR(INDIRECT(ListeNonClassée[[#This Row],[Liste des opérations]]&amp;"!G70"),"")</f>
        <v/>
      </c>
      <c r="O28" s="84" t="str">
        <f ca="1">IF(ListeNonClassée[[#This Row],[avis]]="favorable",_xlfn.RANK.EQ(ListeNonClassée[[#This Row],[%]],ListeNonClassée[%]),"")</f>
        <v/>
      </c>
    </row>
    <row r="29" spans="2:15" hidden="1" x14ac:dyDescent="0.2">
      <c r="B29" s="78" t="str" cm="1">
        <f t="array" aca="1" ref="B29" ca="1">IF(ROWS($1:25)&lt;=COUNTA(ListeF),INDEX(MID(ListeF,FIND("]",ListeF)+1,100),ROWS($1:25)),"")</f>
        <v/>
      </c>
      <c r="C29" s="78" t="str" cm="1">
        <f t="array" aca="1" ref="C29" ca="1">IFERROR(INDIRECT(ListeNonClassée[[#This Row],[Liste des opérations]]&amp;"!D9"),"")</f>
        <v/>
      </c>
      <c r="D29" s="78" t="str" cm="1">
        <f t="array" aca="1" ref="D29" ca="1">IFERROR(INDIRECT(ListeNonClassée[[#This Row],[Liste des opérations]]&amp;"!D11"),"")</f>
        <v/>
      </c>
      <c r="E29" s="78" t="str" cm="1">
        <f t="array" aca="1" ref="E29" ca="1">IFERROR(INDIRECT(ListeNonClassée[[#This Row],[Liste des opérations]]&amp;"!g11"),"")</f>
        <v/>
      </c>
      <c r="F29" s="84" t="str" cm="1">
        <f t="array" aca="1" ref="F29" ca="1">IFERROR(INDIRECT(ListeNonClassée[[#This Row],[Liste des opérations]]&amp;"!D67")&amp;"/"&amp;INDIRECT(ListeNonClassée[[#This Row],[Liste des opérations]]&amp;"!E67"),"")</f>
        <v/>
      </c>
      <c r="G29" s="84" t="str" cm="1">
        <f t="array" aca="1" ref="G29" ca="1">IFERROR(INDIRECT(ListeNonClassée[[#This Row],[Liste des opérations]]&amp;"!G67"),"")</f>
        <v/>
      </c>
      <c r="H29" s="84" t="str" cm="1">
        <f t="array" aca="1" ref="H29" ca="1">IFERROR(INDIRECT($B29&amp;"!D68")&amp;"/"&amp;INDIRECT($B29&amp;"!E68"),"")</f>
        <v/>
      </c>
      <c r="I29" s="84" t="str" cm="1">
        <f t="array" aca="1" ref="I29" ca="1">IFERROR(INDIRECT($B29&amp;"!G68"),"")</f>
        <v/>
      </c>
      <c r="J29" s="84" t="str" cm="1">
        <f t="array" aca="1" ref="J29" ca="1">IFERROR(INDIRECT(ListeNonClassée[[#This Row],[Liste des opérations]]&amp;"!D69")&amp;"/"&amp;INDIRECT($B29&amp;"!E69"),"")</f>
        <v/>
      </c>
      <c r="K29" s="84" t="str" cm="1">
        <f t="array" aca="1" ref="K29" ca="1">IFERROR(INDIRECT(ListeNonClassée[[#This Row],[Liste des opérations]]&amp;"!G69"),"")</f>
        <v/>
      </c>
      <c r="L29" s="84" t="str" cm="1">
        <f t="array" aca="1" ref="L29" ca="1">IFERROR(INDIRECT(ListeNonClassée[[#This Row],[Liste des opérations]]&amp;"!D70")&amp;"/"&amp;INDIRECT(ListeNonClassée[[#This Row],[Liste des opérations]]&amp;"!E70"),"")</f>
        <v/>
      </c>
      <c r="M29" s="89" t="str" cm="1">
        <f t="array" aca="1" ref="M29" ca="1">IFERROR(INDIRECT(ListeNonClassée[[#This Row],[Liste des opérations]]&amp;"!D70")/INDIRECT(ListeNonClassée[[#This Row],[Liste des opérations]]&amp;"!E70"),"")</f>
        <v/>
      </c>
      <c r="N29" s="84" t="str" cm="1">
        <f t="array" aca="1" ref="N29" ca="1">IFERROR(INDIRECT(ListeNonClassée[[#This Row],[Liste des opérations]]&amp;"!G70"),"")</f>
        <v/>
      </c>
      <c r="O29" s="84" t="str">
        <f ca="1">IF(ListeNonClassée[[#This Row],[avis]]="favorable",_xlfn.RANK.EQ(ListeNonClassée[[#This Row],[%]],ListeNonClassée[%]),"")</f>
        <v/>
      </c>
    </row>
    <row r="30" spans="2:15" hidden="1" x14ac:dyDescent="0.2">
      <c r="B30" s="78" t="str" cm="1">
        <f t="array" aca="1" ref="B30" ca="1">IF(ROWS($1:26)&lt;=COUNTA(ListeF),INDEX(MID(ListeF,FIND("]",ListeF)+1,100),ROWS($1:26)),"")</f>
        <v/>
      </c>
      <c r="C30" s="78" t="str" cm="1">
        <f t="array" aca="1" ref="C30" ca="1">IFERROR(INDIRECT(ListeNonClassée[[#This Row],[Liste des opérations]]&amp;"!D9"),"")</f>
        <v/>
      </c>
      <c r="D30" s="78" t="str" cm="1">
        <f t="array" aca="1" ref="D30" ca="1">IFERROR(INDIRECT(ListeNonClassée[[#This Row],[Liste des opérations]]&amp;"!D11"),"")</f>
        <v/>
      </c>
      <c r="E30" s="78" t="str" cm="1">
        <f t="array" aca="1" ref="E30" ca="1">IFERROR(INDIRECT(ListeNonClassée[[#This Row],[Liste des opérations]]&amp;"!g11"),"")</f>
        <v/>
      </c>
      <c r="F30" s="84" t="str" cm="1">
        <f t="array" aca="1" ref="F30" ca="1">IFERROR(INDIRECT(ListeNonClassée[[#This Row],[Liste des opérations]]&amp;"!D67")&amp;"/"&amp;INDIRECT(ListeNonClassée[[#This Row],[Liste des opérations]]&amp;"!E67"),"")</f>
        <v/>
      </c>
      <c r="G30" s="84" t="str" cm="1">
        <f t="array" aca="1" ref="G30" ca="1">IFERROR(INDIRECT(ListeNonClassée[[#This Row],[Liste des opérations]]&amp;"!G67"),"")</f>
        <v/>
      </c>
      <c r="H30" s="84" t="str" cm="1">
        <f t="array" aca="1" ref="H30" ca="1">IFERROR(INDIRECT($B30&amp;"!D68")&amp;"/"&amp;INDIRECT($B30&amp;"!E68"),"")</f>
        <v/>
      </c>
      <c r="I30" s="84" t="str" cm="1">
        <f t="array" aca="1" ref="I30" ca="1">IFERROR(INDIRECT($B30&amp;"!G68"),"")</f>
        <v/>
      </c>
      <c r="J30" s="84" t="str" cm="1">
        <f t="array" aca="1" ref="J30" ca="1">IFERROR(INDIRECT(ListeNonClassée[[#This Row],[Liste des opérations]]&amp;"!D69")&amp;"/"&amp;INDIRECT($B30&amp;"!E69"),"")</f>
        <v/>
      </c>
      <c r="K30" s="84" t="str" cm="1">
        <f t="array" aca="1" ref="K30" ca="1">IFERROR(INDIRECT(ListeNonClassée[[#This Row],[Liste des opérations]]&amp;"!G69"),"")</f>
        <v/>
      </c>
      <c r="L30" s="84" t="str" cm="1">
        <f t="array" aca="1" ref="L30" ca="1">IFERROR(INDIRECT(ListeNonClassée[[#This Row],[Liste des opérations]]&amp;"!D70")&amp;"/"&amp;INDIRECT(ListeNonClassée[[#This Row],[Liste des opérations]]&amp;"!E70"),"")</f>
        <v/>
      </c>
      <c r="M30" s="89" t="str" cm="1">
        <f t="array" aca="1" ref="M30" ca="1">IFERROR(INDIRECT(ListeNonClassée[[#This Row],[Liste des opérations]]&amp;"!D70")/INDIRECT(ListeNonClassée[[#This Row],[Liste des opérations]]&amp;"!E70"),"")</f>
        <v/>
      </c>
      <c r="N30" s="84" t="str" cm="1">
        <f t="array" aca="1" ref="N30" ca="1">IFERROR(INDIRECT(ListeNonClassée[[#This Row],[Liste des opérations]]&amp;"!G70"),"")</f>
        <v/>
      </c>
      <c r="O30" s="84" t="str">
        <f ca="1">IF(ListeNonClassée[[#This Row],[avis]]="favorable",_xlfn.RANK.EQ(ListeNonClassée[[#This Row],[%]],ListeNonClassée[%]),"")</f>
        <v/>
      </c>
    </row>
    <row r="31" spans="2:15" hidden="1" x14ac:dyDescent="0.2">
      <c r="B31" s="78" t="str" cm="1">
        <f t="array" aca="1" ref="B31" ca="1">IF(ROWS($1:27)&lt;=COUNTA(ListeF),INDEX(MID(ListeF,FIND("]",ListeF)+1,100),ROWS($1:27)),"")</f>
        <v/>
      </c>
      <c r="C31" s="78" t="str" cm="1">
        <f t="array" aca="1" ref="C31" ca="1">IFERROR(INDIRECT(ListeNonClassée[[#This Row],[Liste des opérations]]&amp;"!D9"),"")</f>
        <v/>
      </c>
      <c r="D31" s="78" t="str" cm="1">
        <f t="array" aca="1" ref="D31" ca="1">IFERROR(INDIRECT(ListeNonClassée[[#This Row],[Liste des opérations]]&amp;"!D11"),"")</f>
        <v/>
      </c>
      <c r="E31" s="78" t="str" cm="1">
        <f t="array" aca="1" ref="E31" ca="1">IFERROR(INDIRECT(ListeNonClassée[[#This Row],[Liste des opérations]]&amp;"!g11"),"")</f>
        <v/>
      </c>
      <c r="F31" s="84" t="str" cm="1">
        <f t="array" aca="1" ref="F31" ca="1">IFERROR(INDIRECT(ListeNonClassée[[#This Row],[Liste des opérations]]&amp;"!D67")&amp;"/"&amp;INDIRECT(ListeNonClassée[[#This Row],[Liste des opérations]]&amp;"!E67"),"")</f>
        <v/>
      </c>
      <c r="G31" s="84" t="str" cm="1">
        <f t="array" aca="1" ref="G31" ca="1">IFERROR(INDIRECT(ListeNonClassée[[#This Row],[Liste des opérations]]&amp;"!G67"),"")</f>
        <v/>
      </c>
      <c r="H31" s="84" t="str" cm="1">
        <f t="array" aca="1" ref="H31" ca="1">IFERROR(INDIRECT($B31&amp;"!D68")&amp;"/"&amp;INDIRECT($B31&amp;"!E68"),"")</f>
        <v/>
      </c>
      <c r="I31" s="84" t="str" cm="1">
        <f t="array" aca="1" ref="I31" ca="1">IFERROR(INDIRECT($B31&amp;"!G68"),"")</f>
        <v/>
      </c>
      <c r="J31" s="84" t="str" cm="1">
        <f t="array" aca="1" ref="J31" ca="1">IFERROR(INDIRECT(ListeNonClassée[[#This Row],[Liste des opérations]]&amp;"!D69")&amp;"/"&amp;INDIRECT($B31&amp;"!E69"),"")</f>
        <v/>
      </c>
      <c r="K31" s="84" t="str" cm="1">
        <f t="array" aca="1" ref="K31" ca="1">IFERROR(INDIRECT(ListeNonClassée[[#This Row],[Liste des opérations]]&amp;"!G69"),"")</f>
        <v/>
      </c>
      <c r="L31" s="84" t="str" cm="1">
        <f t="array" aca="1" ref="L31" ca="1">IFERROR(INDIRECT(ListeNonClassée[[#This Row],[Liste des opérations]]&amp;"!D70")&amp;"/"&amp;INDIRECT(ListeNonClassée[[#This Row],[Liste des opérations]]&amp;"!E70"),"")</f>
        <v/>
      </c>
      <c r="M31" s="89" t="str" cm="1">
        <f t="array" aca="1" ref="M31" ca="1">IFERROR(INDIRECT(ListeNonClassée[[#This Row],[Liste des opérations]]&amp;"!D70")/INDIRECT(ListeNonClassée[[#This Row],[Liste des opérations]]&amp;"!E70"),"")</f>
        <v/>
      </c>
      <c r="N31" s="84" t="str" cm="1">
        <f t="array" aca="1" ref="N31" ca="1">IFERROR(INDIRECT(ListeNonClassée[[#This Row],[Liste des opérations]]&amp;"!G70"),"")</f>
        <v/>
      </c>
      <c r="O31" s="84" t="str">
        <f ca="1">IF(ListeNonClassée[[#This Row],[avis]]="favorable",_xlfn.RANK.EQ(ListeNonClassée[[#This Row],[%]],ListeNonClassée[%]),"")</f>
        <v/>
      </c>
    </row>
    <row r="32" spans="2:15" hidden="1" x14ac:dyDescent="0.2">
      <c r="B32" s="78" t="str" cm="1">
        <f t="array" aca="1" ref="B32" ca="1">IF(ROWS($1:28)&lt;=COUNTA(ListeF),INDEX(MID(ListeF,FIND("]",ListeF)+1,100),ROWS($1:28)),"")</f>
        <v/>
      </c>
      <c r="C32" s="78" t="str" cm="1">
        <f t="array" aca="1" ref="C32" ca="1">IFERROR(INDIRECT(ListeNonClassée[[#This Row],[Liste des opérations]]&amp;"!D9"),"")</f>
        <v/>
      </c>
      <c r="D32" s="78" t="str" cm="1">
        <f t="array" aca="1" ref="D32" ca="1">IFERROR(INDIRECT(ListeNonClassée[[#This Row],[Liste des opérations]]&amp;"!D11"),"")</f>
        <v/>
      </c>
      <c r="E32" s="78" t="str" cm="1">
        <f t="array" aca="1" ref="E32" ca="1">IFERROR(INDIRECT(ListeNonClassée[[#This Row],[Liste des opérations]]&amp;"!g11"),"")</f>
        <v/>
      </c>
      <c r="F32" s="84" t="str" cm="1">
        <f t="array" aca="1" ref="F32" ca="1">IFERROR(INDIRECT(ListeNonClassée[[#This Row],[Liste des opérations]]&amp;"!D67")&amp;"/"&amp;INDIRECT(ListeNonClassée[[#This Row],[Liste des opérations]]&amp;"!E67"),"")</f>
        <v/>
      </c>
      <c r="G32" s="84" t="str" cm="1">
        <f t="array" aca="1" ref="G32" ca="1">IFERROR(INDIRECT(ListeNonClassée[[#This Row],[Liste des opérations]]&amp;"!G67"),"")</f>
        <v/>
      </c>
      <c r="H32" s="84" t="str" cm="1">
        <f t="array" aca="1" ref="H32" ca="1">IFERROR(INDIRECT($B32&amp;"!D68")&amp;"/"&amp;INDIRECT($B32&amp;"!E68"),"")</f>
        <v/>
      </c>
      <c r="I32" s="84" t="str" cm="1">
        <f t="array" aca="1" ref="I32" ca="1">IFERROR(INDIRECT($B32&amp;"!G68"),"")</f>
        <v/>
      </c>
      <c r="J32" s="84" t="str" cm="1">
        <f t="array" aca="1" ref="J32" ca="1">IFERROR(INDIRECT(ListeNonClassée[[#This Row],[Liste des opérations]]&amp;"!D69")&amp;"/"&amp;INDIRECT($B32&amp;"!E69"),"")</f>
        <v/>
      </c>
      <c r="K32" s="84" t="str" cm="1">
        <f t="array" aca="1" ref="K32" ca="1">IFERROR(INDIRECT(ListeNonClassée[[#This Row],[Liste des opérations]]&amp;"!G69"),"")</f>
        <v/>
      </c>
      <c r="L32" s="84" t="str" cm="1">
        <f t="array" aca="1" ref="L32" ca="1">IFERROR(INDIRECT(ListeNonClassée[[#This Row],[Liste des opérations]]&amp;"!D70")&amp;"/"&amp;INDIRECT(ListeNonClassée[[#This Row],[Liste des opérations]]&amp;"!E70"),"")</f>
        <v/>
      </c>
      <c r="M32" s="89" t="str" cm="1">
        <f t="array" aca="1" ref="M32" ca="1">IFERROR(INDIRECT(ListeNonClassée[[#This Row],[Liste des opérations]]&amp;"!D70")/INDIRECT(ListeNonClassée[[#This Row],[Liste des opérations]]&amp;"!E70"),"")</f>
        <v/>
      </c>
      <c r="N32" s="84" t="str" cm="1">
        <f t="array" aca="1" ref="N32" ca="1">IFERROR(INDIRECT(ListeNonClassée[[#This Row],[Liste des opérations]]&amp;"!G70"),"")</f>
        <v/>
      </c>
      <c r="O32" s="84" t="str">
        <f ca="1">IF(ListeNonClassée[[#This Row],[avis]]="favorable",_xlfn.RANK.EQ(ListeNonClassée[[#This Row],[%]],ListeNonClassée[%]),"")</f>
        <v/>
      </c>
    </row>
    <row r="33" spans="2:15" hidden="1" x14ac:dyDescent="0.2">
      <c r="B33" s="78" t="str" cm="1">
        <f t="array" aca="1" ref="B33" ca="1">IF(ROWS($1:29)&lt;=COUNTA(ListeF),INDEX(MID(ListeF,FIND("]",ListeF)+1,100),ROWS($1:29)),"")</f>
        <v/>
      </c>
      <c r="C33" s="78" t="str" cm="1">
        <f t="array" aca="1" ref="C33" ca="1">IFERROR(INDIRECT(ListeNonClassée[[#This Row],[Liste des opérations]]&amp;"!D9"),"")</f>
        <v/>
      </c>
      <c r="D33" s="78" t="str" cm="1">
        <f t="array" aca="1" ref="D33" ca="1">IFERROR(INDIRECT(ListeNonClassée[[#This Row],[Liste des opérations]]&amp;"!D11"),"")</f>
        <v/>
      </c>
      <c r="E33" s="78" t="str" cm="1">
        <f t="array" aca="1" ref="E33" ca="1">IFERROR(INDIRECT(ListeNonClassée[[#This Row],[Liste des opérations]]&amp;"!g11"),"")</f>
        <v/>
      </c>
      <c r="F33" s="84" t="str" cm="1">
        <f t="array" aca="1" ref="F33" ca="1">IFERROR(INDIRECT(ListeNonClassée[[#This Row],[Liste des opérations]]&amp;"!D67")&amp;"/"&amp;INDIRECT(ListeNonClassée[[#This Row],[Liste des opérations]]&amp;"!E67"),"")</f>
        <v/>
      </c>
      <c r="G33" s="84" t="str" cm="1">
        <f t="array" aca="1" ref="G33" ca="1">IFERROR(INDIRECT(ListeNonClassée[[#This Row],[Liste des opérations]]&amp;"!G67"),"")</f>
        <v/>
      </c>
      <c r="H33" s="84" t="str" cm="1">
        <f t="array" aca="1" ref="H33" ca="1">IFERROR(INDIRECT($B33&amp;"!D68")&amp;"/"&amp;INDIRECT($B33&amp;"!E68"),"")</f>
        <v/>
      </c>
      <c r="I33" s="84" t="str" cm="1">
        <f t="array" aca="1" ref="I33" ca="1">IFERROR(INDIRECT($B33&amp;"!G68"),"")</f>
        <v/>
      </c>
      <c r="J33" s="84" t="str" cm="1">
        <f t="array" aca="1" ref="J33" ca="1">IFERROR(INDIRECT(ListeNonClassée[[#This Row],[Liste des opérations]]&amp;"!D69")&amp;"/"&amp;INDIRECT($B33&amp;"!E69"),"")</f>
        <v/>
      </c>
      <c r="K33" s="84" t="str" cm="1">
        <f t="array" aca="1" ref="K33" ca="1">IFERROR(INDIRECT(ListeNonClassée[[#This Row],[Liste des opérations]]&amp;"!G69"),"")</f>
        <v/>
      </c>
      <c r="L33" s="84" t="str" cm="1">
        <f t="array" aca="1" ref="L33" ca="1">IFERROR(INDIRECT(ListeNonClassée[[#This Row],[Liste des opérations]]&amp;"!D70")&amp;"/"&amp;INDIRECT(ListeNonClassée[[#This Row],[Liste des opérations]]&amp;"!E70"),"")</f>
        <v/>
      </c>
      <c r="M33" s="89" t="str" cm="1">
        <f t="array" aca="1" ref="M33" ca="1">IFERROR(INDIRECT(ListeNonClassée[[#This Row],[Liste des opérations]]&amp;"!D70")/INDIRECT(ListeNonClassée[[#This Row],[Liste des opérations]]&amp;"!E70"),"")</f>
        <v/>
      </c>
      <c r="N33" s="84" t="str" cm="1">
        <f t="array" aca="1" ref="N33" ca="1">IFERROR(INDIRECT(ListeNonClassée[[#This Row],[Liste des opérations]]&amp;"!G70"),"")</f>
        <v/>
      </c>
      <c r="O33" s="84" t="str">
        <f ca="1">IF(ListeNonClassée[[#This Row],[avis]]="favorable",_xlfn.RANK.EQ(ListeNonClassée[[#This Row],[%]],ListeNonClassée[%]),"")</f>
        <v/>
      </c>
    </row>
    <row r="34" spans="2:15" hidden="1" x14ac:dyDescent="0.2">
      <c r="B34" s="78" t="str" cm="1">
        <f t="array" aca="1" ref="B34" ca="1">IF(ROWS($1:30)&lt;=COUNTA(ListeF),INDEX(MID(ListeF,FIND("]",ListeF)+1,100),ROWS($1:30)),"")</f>
        <v/>
      </c>
      <c r="C34" s="78" t="str" cm="1">
        <f t="array" aca="1" ref="C34" ca="1">IFERROR(INDIRECT(ListeNonClassée[[#This Row],[Liste des opérations]]&amp;"!D9"),"")</f>
        <v/>
      </c>
      <c r="D34" s="78" t="str" cm="1">
        <f t="array" aca="1" ref="D34" ca="1">IFERROR(INDIRECT(ListeNonClassée[[#This Row],[Liste des opérations]]&amp;"!D11"),"")</f>
        <v/>
      </c>
      <c r="E34" s="78" t="str" cm="1">
        <f t="array" aca="1" ref="E34" ca="1">IFERROR(INDIRECT(ListeNonClassée[[#This Row],[Liste des opérations]]&amp;"!g11"),"")</f>
        <v/>
      </c>
      <c r="F34" s="84" t="str" cm="1">
        <f t="array" aca="1" ref="F34" ca="1">IFERROR(INDIRECT(ListeNonClassée[[#This Row],[Liste des opérations]]&amp;"!D67")&amp;"/"&amp;INDIRECT(ListeNonClassée[[#This Row],[Liste des opérations]]&amp;"!E67"),"")</f>
        <v/>
      </c>
      <c r="G34" s="84" t="str" cm="1">
        <f t="array" aca="1" ref="G34" ca="1">IFERROR(INDIRECT(ListeNonClassée[[#This Row],[Liste des opérations]]&amp;"!G67"),"")</f>
        <v/>
      </c>
      <c r="H34" s="84" t="str" cm="1">
        <f t="array" aca="1" ref="H34" ca="1">IFERROR(INDIRECT($B34&amp;"!D68")&amp;"/"&amp;INDIRECT($B34&amp;"!E68"),"")</f>
        <v/>
      </c>
      <c r="I34" s="84" t="str" cm="1">
        <f t="array" aca="1" ref="I34" ca="1">IFERROR(INDIRECT($B34&amp;"!G68"),"")</f>
        <v/>
      </c>
      <c r="J34" s="84" t="str" cm="1">
        <f t="array" aca="1" ref="J34" ca="1">IFERROR(INDIRECT(ListeNonClassée[[#This Row],[Liste des opérations]]&amp;"!D69")&amp;"/"&amp;INDIRECT($B34&amp;"!E69"),"")</f>
        <v/>
      </c>
      <c r="K34" s="84" t="str" cm="1">
        <f t="array" aca="1" ref="K34" ca="1">IFERROR(INDIRECT(ListeNonClassée[[#This Row],[Liste des opérations]]&amp;"!G69"),"")</f>
        <v/>
      </c>
      <c r="L34" s="84" t="str" cm="1">
        <f t="array" aca="1" ref="L34" ca="1">IFERROR(INDIRECT(ListeNonClassée[[#This Row],[Liste des opérations]]&amp;"!D70")&amp;"/"&amp;INDIRECT(ListeNonClassée[[#This Row],[Liste des opérations]]&amp;"!E70"),"")</f>
        <v/>
      </c>
      <c r="M34" s="89" t="str" cm="1">
        <f t="array" aca="1" ref="M34" ca="1">IFERROR(INDIRECT(ListeNonClassée[[#This Row],[Liste des opérations]]&amp;"!D70")/INDIRECT(ListeNonClassée[[#This Row],[Liste des opérations]]&amp;"!E70"),"")</f>
        <v/>
      </c>
      <c r="N34" s="84" t="str" cm="1">
        <f t="array" aca="1" ref="N34" ca="1">IFERROR(INDIRECT(ListeNonClassée[[#This Row],[Liste des opérations]]&amp;"!G70"),"")</f>
        <v/>
      </c>
      <c r="O34" s="84" t="str">
        <f ca="1">IF(ListeNonClassée[[#This Row],[avis]]="favorable",_xlfn.RANK.EQ(ListeNonClassée[[#This Row],[%]],ListeNonClassée[%]),"")</f>
        <v/>
      </c>
    </row>
    <row r="35" spans="2:15" hidden="1" x14ac:dyDescent="0.2">
      <c r="B35" s="78" t="str" cm="1">
        <f t="array" aca="1" ref="B35" ca="1">IF(ROWS($1:31)&lt;=COUNTA(ListeF),INDEX(MID(ListeF,FIND("]",ListeF)+1,100),ROWS($1:31)),"")</f>
        <v/>
      </c>
      <c r="C35" s="78" t="str" cm="1">
        <f t="array" aca="1" ref="C35" ca="1">IFERROR(INDIRECT(ListeNonClassée[[#This Row],[Liste des opérations]]&amp;"!D9"),"")</f>
        <v/>
      </c>
      <c r="D35" s="78" t="str" cm="1">
        <f t="array" aca="1" ref="D35" ca="1">IFERROR(INDIRECT(ListeNonClassée[[#This Row],[Liste des opérations]]&amp;"!D11"),"")</f>
        <v/>
      </c>
      <c r="E35" s="78" t="str" cm="1">
        <f t="array" aca="1" ref="E35" ca="1">IFERROR(INDIRECT(ListeNonClassée[[#This Row],[Liste des opérations]]&amp;"!g11"),"")</f>
        <v/>
      </c>
      <c r="F35" s="84" t="str" cm="1">
        <f t="array" aca="1" ref="F35" ca="1">IFERROR(INDIRECT(ListeNonClassée[[#This Row],[Liste des opérations]]&amp;"!D67")&amp;"/"&amp;INDIRECT(ListeNonClassée[[#This Row],[Liste des opérations]]&amp;"!E67"),"")</f>
        <v/>
      </c>
      <c r="G35" s="84" t="str" cm="1">
        <f t="array" aca="1" ref="G35" ca="1">IFERROR(INDIRECT(ListeNonClassée[[#This Row],[Liste des opérations]]&amp;"!G67"),"")</f>
        <v/>
      </c>
      <c r="H35" s="84" t="str" cm="1">
        <f t="array" aca="1" ref="H35" ca="1">IFERROR(INDIRECT($B35&amp;"!D68")&amp;"/"&amp;INDIRECT($B35&amp;"!E68"),"")</f>
        <v/>
      </c>
      <c r="I35" s="84" t="str" cm="1">
        <f t="array" aca="1" ref="I35" ca="1">IFERROR(INDIRECT($B35&amp;"!G68"),"")</f>
        <v/>
      </c>
      <c r="J35" s="84" t="str" cm="1">
        <f t="array" aca="1" ref="J35" ca="1">IFERROR(INDIRECT(ListeNonClassée[[#This Row],[Liste des opérations]]&amp;"!D69")&amp;"/"&amp;INDIRECT($B35&amp;"!E69"),"")</f>
        <v/>
      </c>
      <c r="K35" s="84" t="str" cm="1">
        <f t="array" aca="1" ref="K35" ca="1">IFERROR(INDIRECT(ListeNonClassée[[#This Row],[Liste des opérations]]&amp;"!G69"),"")</f>
        <v/>
      </c>
      <c r="L35" s="84" t="str" cm="1">
        <f t="array" aca="1" ref="L35" ca="1">IFERROR(INDIRECT(ListeNonClassée[[#This Row],[Liste des opérations]]&amp;"!D70")&amp;"/"&amp;INDIRECT(ListeNonClassée[[#This Row],[Liste des opérations]]&amp;"!E70"),"")</f>
        <v/>
      </c>
      <c r="M35" s="89" t="str" cm="1">
        <f t="array" aca="1" ref="M35" ca="1">IFERROR(INDIRECT(ListeNonClassée[[#This Row],[Liste des opérations]]&amp;"!D70")/INDIRECT(ListeNonClassée[[#This Row],[Liste des opérations]]&amp;"!E70"),"")</f>
        <v/>
      </c>
      <c r="N35" s="84" t="str" cm="1">
        <f t="array" aca="1" ref="N35" ca="1">IFERROR(INDIRECT(ListeNonClassée[[#This Row],[Liste des opérations]]&amp;"!G70"),"")</f>
        <v/>
      </c>
      <c r="O35" s="84" t="str">
        <f ca="1">IF(ListeNonClassée[[#This Row],[avis]]="favorable",_xlfn.RANK.EQ(ListeNonClassée[[#This Row],[%]],ListeNonClassée[%]),"")</f>
        <v/>
      </c>
    </row>
    <row r="36" spans="2:15" hidden="1" x14ac:dyDescent="0.2">
      <c r="B36" s="78" t="str" cm="1">
        <f t="array" aca="1" ref="B36" ca="1">IF(ROWS($1:32)&lt;=COUNTA(ListeF),INDEX(MID(ListeF,FIND("]",ListeF)+1,100),ROWS($1:32)),"")</f>
        <v/>
      </c>
      <c r="C36" s="78" t="str" cm="1">
        <f t="array" aca="1" ref="C36" ca="1">IFERROR(INDIRECT(ListeNonClassée[[#This Row],[Liste des opérations]]&amp;"!D9"),"")</f>
        <v/>
      </c>
      <c r="D36" s="78" t="str" cm="1">
        <f t="array" aca="1" ref="D36" ca="1">IFERROR(INDIRECT(ListeNonClassée[[#This Row],[Liste des opérations]]&amp;"!D11"),"")</f>
        <v/>
      </c>
      <c r="E36" s="78" t="str" cm="1">
        <f t="array" aca="1" ref="E36" ca="1">IFERROR(INDIRECT(ListeNonClassée[[#This Row],[Liste des opérations]]&amp;"!g11"),"")</f>
        <v/>
      </c>
      <c r="F36" s="84" t="str" cm="1">
        <f t="array" aca="1" ref="F36" ca="1">IFERROR(INDIRECT(ListeNonClassée[[#This Row],[Liste des opérations]]&amp;"!D67")&amp;"/"&amp;INDIRECT(ListeNonClassée[[#This Row],[Liste des opérations]]&amp;"!E67"),"")</f>
        <v/>
      </c>
      <c r="G36" s="84" t="str" cm="1">
        <f t="array" aca="1" ref="G36" ca="1">IFERROR(INDIRECT(ListeNonClassée[[#This Row],[Liste des opérations]]&amp;"!G67"),"")</f>
        <v/>
      </c>
      <c r="H36" s="84" t="str" cm="1">
        <f t="array" aca="1" ref="H36" ca="1">IFERROR(INDIRECT($B36&amp;"!D68")&amp;"/"&amp;INDIRECT($B36&amp;"!E68"),"")</f>
        <v/>
      </c>
      <c r="I36" s="84" t="str" cm="1">
        <f t="array" aca="1" ref="I36" ca="1">IFERROR(INDIRECT($B36&amp;"!G68"),"")</f>
        <v/>
      </c>
      <c r="J36" s="84" t="str" cm="1">
        <f t="array" aca="1" ref="J36" ca="1">IFERROR(INDIRECT(ListeNonClassée[[#This Row],[Liste des opérations]]&amp;"!D69")&amp;"/"&amp;INDIRECT($B36&amp;"!E69"),"")</f>
        <v/>
      </c>
      <c r="K36" s="84" t="str" cm="1">
        <f t="array" aca="1" ref="K36" ca="1">IFERROR(INDIRECT(ListeNonClassée[[#This Row],[Liste des opérations]]&amp;"!G69"),"")</f>
        <v/>
      </c>
      <c r="L36" s="84" t="str" cm="1">
        <f t="array" aca="1" ref="L36" ca="1">IFERROR(INDIRECT(ListeNonClassée[[#This Row],[Liste des opérations]]&amp;"!D70")&amp;"/"&amp;INDIRECT(ListeNonClassée[[#This Row],[Liste des opérations]]&amp;"!E70"),"")</f>
        <v/>
      </c>
      <c r="M36" s="89" t="str" cm="1">
        <f t="array" aca="1" ref="M36" ca="1">IFERROR(INDIRECT(ListeNonClassée[[#This Row],[Liste des opérations]]&amp;"!D70")/INDIRECT(ListeNonClassée[[#This Row],[Liste des opérations]]&amp;"!E70"),"")</f>
        <v/>
      </c>
      <c r="N36" s="84" t="str" cm="1">
        <f t="array" aca="1" ref="N36" ca="1">IFERROR(INDIRECT(ListeNonClassée[[#This Row],[Liste des opérations]]&amp;"!G70"),"")</f>
        <v/>
      </c>
      <c r="O36" s="84" t="str">
        <f ca="1">IF(ListeNonClassée[[#This Row],[avis]]="favorable",_xlfn.RANK.EQ(ListeNonClassée[[#This Row],[%]],ListeNonClassée[%]),"")</f>
        <v/>
      </c>
    </row>
    <row r="37" spans="2:15" hidden="1" x14ac:dyDescent="0.2">
      <c r="B37" s="78" t="str" cm="1">
        <f t="array" aca="1" ref="B37" ca="1">IF(ROWS($1:33)&lt;=COUNTA(ListeF),INDEX(MID(ListeF,FIND("]",ListeF)+1,100),ROWS($1:33)),"")</f>
        <v/>
      </c>
      <c r="C37" s="78" t="str" cm="1">
        <f t="array" aca="1" ref="C37" ca="1">IFERROR(INDIRECT(ListeNonClassée[[#This Row],[Liste des opérations]]&amp;"!D9"),"")</f>
        <v/>
      </c>
      <c r="D37" s="78" t="str" cm="1">
        <f t="array" aca="1" ref="D37" ca="1">IFERROR(INDIRECT(ListeNonClassée[[#This Row],[Liste des opérations]]&amp;"!D11"),"")</f>
        <v/>
      </c>
      <c r="E37" s="78" t="str" cm="1">
        <f t="array" aca="1" ref="E37" ca="1">IFERROR(INDIRECT(ListeNonClassée[[#This Row],[Liste des opérations]]&amp;"!g11"),"")</f>
        <v/>
      </c>
      <c r="F37" s="84" t="str" cm="1">
        <f t="array" aca="1" ref="F37" ca="1">IFERROR(INDIRECT(ListeNonClassée[[#This Row],[Liste des opérations]]&amp;"!D67")&amp;"/"&amp;INDIRECT(ListeNonClassée[[#This Row],[Liste des opérations]]&amp;"!E67"),"")</f>
        <v/>
      </c>
      <c r="G37" s="84" t="str" cm="1">
        <f t="array" aca="1" ref="G37" ca="1">IFERROR(INDIRECT(ListeNonClassée[[#This Row],[Liste des opérations]]&amp;"!G67"),"")</f>
        <v/>
      </c>
      <c r="H37" s="84" t="str" cm="1">
        <f t="array" aca="1" ref="H37" ca="1">IFERROR(INDIRECT($B37&amp;"!D68")&amp;"/"&amp;INDIRECT($B37&amp;"!E68"),"")</f>
        <v/>
      </c>
      <c r="I37" s="84" t="str" cm="1">
        <f t="array" aca="1" ref="I37" ca="1">IFERROR(INDIRECT($B37&amp;"!G68"),"")</f>
        <v/>
      </c>
      <c r="J37" s="84" t="str" cm="1">
        <f t="array" aca="1" ref="J37" ca="1">IFERROR(INDIRECT(ListeNonClassée[[#This Row],[Liste des opérations]]&amp;"!D69")&amp;"/"&amp;INDIRECT($B37&amp;"!E69"),"")</f>
        <v/>
      </c>
      <c r="K37" s="84" t="str" cm="1">
        <f t="array" aca="1" ref="K37" ca="1">IFERROR(INDIRECT(ListeNonClassée[[#This Row],[Liste des opérations]]&amp;"!G69"),"")</f>
        <v/>
      </c>
      <c r="L37" s="84" t="str" cm="1">
        <f t="array" aca="1" ref="L37" ca="1">IFERROR(INDIRECT(ListeNonClassée[[#This Row],[Liste des opérations]]&amp;"!D70")&amp;"/"&amp;INDIRECT(ListeNonClassée[[#This Row],[Liste des opérations]]&amp;"!E70"),"")</f>
        <v/>
      </c>
      <c r="M37" s="89" t="str" cm="1">
        <f t="array" aca="1" ref="M37" ca="1">IFERROR(INDIRECT(ListeNonClassée[[#This Row],[Liste des opérations]]&amp;"!D70")/INDIRECT(ListeNonClassée[[#This Row],[Liste des opérations]]&amp;"!E70"),"")</f>
        <v/>
      </c>
      <c r="N37" s="84" t="str" cm="1">
        <f t="array" aca="1" ref="N37" ca="1">IFERROR(INDIRECT(ListeNonClassée[[#This Row],[Liste des opérations]]&amp;"!G70"),"")</f>
        <v/>
      </c>
      <c r="O37" s="84" t="str">
        <f ca="1">IF(ListeNonClassée[[#This Row],[avis]]="favorable",_xlfn.RANK.EQ(ListeNonClassée[[#This Row],[%]],ListeNonClassée[%]),"")</f>
        <v/>
      </c>
    </row>
    <row r="38" spans="2:15" hidden="1" x14ac:dyDescent="0.2">
      <c r="B38" s="78" t="str" cm="1">
        <f t="array" aca="1" ref="B38" ca="1">IF(ROWS($1:34)&lt;=COUNTA(ListeF),INDEX(MID(ListeF,FIND("]",ListeF)+1,100),ROWS($1:34)),"")</f>
        <v/>
      </c>
      <c r="C38" s="78" t="str" cm="1">
        <f t="array" aca="1" ref="C38" ca="1">IFERROR(INDIRECT(ListeNonClassée[[#This Row],[Liste des opérations]]&amp;"!D9"),"")</f>
        <v/>
      </c>
      <c r="D38" s="78" t="str" cm="1">
        <f t="array" aca="1" ref="D38" ca="1">IFERROR(INDIRECT(ListeNonClassée[[#This Row],[Liste des opérations]]&amp;"!D11"),"")</f>
        <v/>
      </c>
      <c r="E38" s="78" t="str" cm="1">
        <f t="array" aca="1" ref="E38" ca="1">IFERROR(INDIRECT(ListeNonClassée[[#This Row],[Liste des opérations]]&amp;"!g11"),"")</f>
        <v/>
      </c>
      <c r="F38" s="84" t="str" cm="1">
        <f t="array" aca="1" ref="F38" ca="1">IFERROR(INDIRECT(ListeNonClassée[[#This Row],[Liste des opérations]]&amp;"!D67")&amp;"/"&amp;INDIRECT(ListeNonClassée[[#This Row],[Liste des opérations]]&amp;"!E67"),"")</f>
        <v/>
      </c>
      <c r="G38" s="84" t="str" cm="1">
        <f t="array" aca="1" ref="G38" ca="1">IFERROR(INDIRECT(ListeNonClassée[[#This Row],[Liste des opérations]]&amp;"!G67"),"")</f>
        <v/>
      </c>
      <c r="H38" s="84" t="str" cm="1">
        <f t="array" aca="1" ref="H38" ca="1">IFERROR(INDIRECT($B38&amp;"!D68")&amp;"/"&amp;INDIRECT($B38&amp;"!E68"),"")</f>
        <v/>
      </c>
      <c r="I38" s="84" t="str" cm="1">
        <f t="array" aca="1" ref="I38" ca="1">IFERROR(INDIRECT($B38&amp;"!G68"),"")</f>
        <v/>
      </c>
      <c r="J38" s="84" t="str" cm="1">
        <f t="array" aca="1" ref="J38" ca="1">IFERROR(INDIRECT(ListeNonClassée[[#This Row],[Liste des opérations]]&amp;"!D69")&amp;"/"&amp;INDIRECT($B38&amp;"!E69"),"")</f>
        <v/>
      </c>
      <c r="K38" s="84" t="str" cm="1">
        <f t="array" aca="1" ref="K38" ca="1">IFERROR(INDIRECT(ListeNonClassée[[#This Row],[Liste des opérations]]&amp;"!G69"),"")</f>
        <v/>
      </c>
      <c r="L38" s="84" t="str" cm="1">
        <f t="array" aca="1" ref="L38" ca="1">IFERROR(INDIRECT(ListeNonClassée[[#This Row],[Liste des opérations]]&amp;"!D70")&amp;"/"&amp;INDIRECT(ListeNonClassée[[#This Row],[Liste des opérations]]&amp;"!E70"),"")</f>
        <v/>
      </c>
      <c r="M38" s="89" t="str" cm="1">
        <f t="array" aca="1" ref="M38" ca="1">IFERROR(INDIRECT(ListeNonClassée[[#This Row],[Liste des opérations]]&amp;"!D70")/INDIRECT(ListeNonClassée[[#This Row],[Liste des opérations]]&amp;"!E70"),"")</f>
        <v/>
      </c>
      <c r="N38" s="84" t="str" cm="1">
        <f t="array" aca="1" ref="N38" ca="1">IFERROR(INDIRECT(ListeNonClassée[[#This Row],[Liste des opérations]]&amp;"!G70"),"")</f>
        <v/>
      </c>
      <c r="O38" s="84" t="str">
        <f ca="1">IF(ListeNonClassée[[#This Row],[avis]]="favorable",_xlfn.RANK.EQ(ListeNonClassée[[#This Row],[%]],ListeNonClassée[%]),"")</f>
        <v/>
      </c>
    </row>
    <row r="39" spans="2:15" hidden="1" x14ac:dyDescent="0.2">
      <c r="B39" s="78" t="str" cm="1">
        <f t="array" aca="1" ref="B39" ca="1">IF(ROWS($1:35)&lt;=COUNTA(ListeF),INDEX(MID(ListeF,FIND("]",ListeF)+1,100),ROWS($1:35)),"")</f>
        <v/>
      </c>
      <c r="C39" s="78" t="str" cm="1">
        <f t="array" aca="1" ref="C39" ca="1">IFERROR(INDIRECT(ListeNonClassée[[#This Row],[Liste des opérations]]&amp;"!D9"),"")</f>
        <v/>
      </c>
      <c r="D39" s="78" t="str" cm="1">
        <f t="array" aca="1" ref="D39" ca="1">IFERROR(INDIRECT(ListeNonClassée[[#This Row],[Liste des opérations]]&amp;"!D11"),"")</f>
        <v/>
      </c>
      <c r="E39" s="78" t="str" cm="1">
        <f t="array" aca="1" ref="E39" ca="1">IFERROR(INDIRECT(ListeNonClassée[[#This Row],[Liste des opérations]]&amp;"!g11"),"")</f>
        <v/>
      </c>
      <c r="F39" s="84" t="str" cm="1">
        <f t="array" aca="1" ref="F39" ca="1">IFERROR(INDIRECT(ListeNonClassée[[#This Row],[Liste des opérations]]&amp;"!D67")&amp;"/"&amp;INDIRECT(ListeNonClassée[[#This Row],[Liste des opérations]]&amp;"!E67"),"")</f>
        <v/>
      </c>
      <c r="G39" s="84" t="str" cm="1">
        <f t="array" aca="1" ref="G39" ca="1">IFERROR(INDIRECT(ListeNonClassée[[#This Row],[Liste des opérations]]&amp;"!G67"),"")</f>
        <v/>
      </c>
      <c r="H39" s="84" t="str" cm="1">
        <f t="array" aca="1" ref="H39" ca="1">IFERROR(INDIRECT($B39&amp;"!D68")&amp;"/"&amp;INDIRECT($B39&amp;"!E68"),"")</f>
        <v/>
      </c>
      <c r="I39" s="84" t="str" cm="1">
        <f t="array" aca="1" ref="I39" ca="1">IFERROR(INDIRECT($B39&amp;"!G68"),"")</f>
        <v/>
      </c>
      <c r="J39" s="84" t="str" cm="1">
        <f t="array" aca="1" ref="J39" ca="1">IFERROR(INDIRECT(ListeNonClassée[[#This Row],[Liste des opérations]]&amp;"!D69")&amp;"/"&amp;INDIRECT($B39&amp;"!E69"),"")</f>
        <v/>
      </c>
      <c r="K39" s="84" t="str" cm="1">
        <f t="array" aca="1" ref="K39" ca="1">IFERROR(INDIRECT(ListeNonClassée[[#This Row],[Liste des opérations]]&amp;"!G69"),"")</f>
        <v/>
      </c>
      <c r="L39" s="84" t="str" cm="1">
        <f t="array" aca="1" ref="L39" ca="1">IFERROR(INDIRECT(ListeNonClassée[[#This Row],[Liste des opérations]]&amp;"!D70")&amp;"/"&amp;INDIRECT(ListeNonClassée[[#This Row],[Liste des opérations]]&amp;"!E70"),"")</f>
        <v/>
      </c>
      <c r="M39" s="89" t="str" cm="1">
        <f t="array" aca="1" ref="M39" ca="1">IFERROR(INDIRECT(ListeNonClassée[[#This Row],[Liste des opérations]]&amp;"!D70")/INDIRECT(ListeNonClassée[[#This Row],[Liste des opérations]]&amp;"!E70"),"")</f>
        <v/>
      </c>
      <c r="N39" s="84" t="str" cm="1">
        <f t="array" aca="1" ref="N39" ca="1">IFERROR(INDIRECT(ListeNonClassée[[#This Row],[Liste des opérations]]&amp;"!G70"),"")</f>
        <v/>
      </c>
      <c r="O39" s="84" t="str">
        <f ca="1">IF(ListeNonClassée[[#This Row],[avis]]="favorable",_xlfn.RANK.EQ(ListeNonClassée[[#This Row],[%]],ListeNonClassée[%]),"")</f>
        <v/>
      </c>
    </row>
    <row r="40" spans="2:15" hidden="1" x14ac:dyDescent="0.2">
      <c r="B40" s="78" t="str" cm="1">
        <f t="array" aca="1" ref="B40" ca="1">IF(ROWS($1:36)&lt;=COUNTA(ListeF),INDEX(MID(ListeF,FIND("]",ListeF)+1,100),ROWS($1:36)),"")</f>
        <v/>
      </c>
      <c r="C40" s="78" t="str" cm="1">
        <f t="array" aca="1" ref="C40" ca="1">IFERROR(INDIRECT(ListeNonClassée[[#This Row],[Liste des opérations]]&amp;"!D9"),"")</f>
        <v/>
      </c>
      <c r="D40" s="78" t="str" cm="1">
        <f t="array" aca="1" ref="D40" ca="1">IFERROR(INDIRECT(ListeNonClassée[[#This Row],[Liste des opérations]]&amp;"!D11"),"")</f>
        <v/>
      </c>
      <c r="E40" s="78" t="str" cm="1">
        <f t="array" aca="1" ref="E40" ca="1">IFERROR(INDIRECT(ListeNonClassée[[#This Row],[Liste des opérations]]&amp;"!g11"),"")</f>
        <v/>
      </c>
      <c r="F40" s="84" t="str" cm="1">
        <f t="array" aca="1" ref="F40" ca="1">IFERROR(INDIRECT(ListeNonClassée[[#This Row],[Liste des opérations]]&amp;"!D67")&amp;"/"&amp;INDIRECT(ListeNonClassée[[#This Row],[Liste des opérations]]&amp;"!E67"),"")</f>
        <v/>
      </c>
      <c r="G40" s="84" t="str" cm="1">
        <f t="array" aca="1" ref="G40" ca="1">IFERROR(INDIRECT(ListeNonClassée[[#This Row],[Liste des opérations]]&amp;"!G67"),"")</f>
        <v/>
      </c>
      <c r="H40" s="84" t="str" cm="1">
        <f t="array" aca="1" ref="H40" ca="1">IFERROR(INDIRECT($B40&amp;"!D68")&amp;"/"&amp;INDIRECT($B40&amp;"!E68"),"")</f>
        <v/>
      </c>
      <c r="I40" s="84" t="str" cm="1">
        <f t="array" aca="1" ref="I40" ca="1">IFERROR(INDIRECT($B40&amp;"!G68"),"")</f>
        <v/>
      </c>
      <c r="J40" s="84" t="str" cm="1">
        <f t="array" aca="1" ref="J40" ca="1">IFERROR(INDIRECT(ListeNonClassée[[#This Row],[Liste des opérations]]&amp;"!D69")&amp;"/"&amp;INDIRECT($B40&amp;"!E69"),"")</f>
        <v/>
      </c>
      <c r="K40" s="84" t="str" cm="1">
        <f t="array" aca="1" ref="K40" ca="1">IFERROR(INDIRECT(ListeNonClassée[[#This Row],[Liste des opérations]]&amp;"!G69"),"")</f>
        <v/>
      </c>
      <c r="L40" s="84" t="str" cm="1">
        <f t="array" aca="1" ref="L40" ca="1">IFERROR(INDIRECT(ListeNonClassée[[#This Row],[Liste des opérations]]&amp;"!D70")&amp;"/"&amp;INDIRECT(ListeNonClassée[[#This Row],[Liste des opérations]]&amp;"!E70"),"")</f>
        <v/>
      </c>
      <c r="M40" s="89" t="str" cm="1">
        <f t="array" aca="1" ref="M40" ca="1">IFERROR(INDIRECT(ListeNonClassée[[#This Row],[Liste des opérations]]&amp;"!D70")/INDIRECT(ListeNonClassée[[#This Row],[Liste des opérations]]&amp;"!E70"),"")</f>
        <v/>
      </c>
      <c r="N40" s="84" t="str" cm="1">
        <f t="array" aca="1" ref="N40" ca="1">IFERROR(INDIRECT(ListeNonClassée[[#This Row],[Liste des opérations]]&amp;"!G70"),"")</f>
        <v/>
      </c>
      <c r="O40" s="84" t="str">
        <f ca="1">IF(ListeNonClassée[[#This Row],[avis]]="favorable",_xlfn.RANK.EQ(ListeNonClassée[[#This Row],[%]],ListeNonClassée[%]),"")</f>
        <v/>
      </c>
    </row>
    <row r="41" spans="2:15" hidden="1" x14ac:dyDescent="0.2">
      <c r="B41" s="78" t="str" cm="1">
        <f t="array" aca="1" ref="B41" ca="1">IF(ROWS($1:37)&lt;=COUNTA(ListeF),INDEX(MID(ListeF,FIND("]",ListeF)+1,100),ROWS($1:37)),"")</f>
        <v/>
      </c>
      <c r="C41" s="78" t="str" cm="1">
        <f t="array" aca="1" ref="C41" ca="1">IFERROR(INDIRECT(ListeNonClassée[[#This Row],[Liste des opérations]]&amp;"!D9"),"")</f>
        <v/>
      </c>
      <c r="D41" s="78" t="str" cm="1">
        <f t="array" aca="1" ref="D41" ca="1">IFERROR(INDIRECT(ListeNonClassée[[#This Row],[Liste des opérations]]&amp;"!D11"),"")</f>
        <v/>
      </c>
      <c r="E41" s="78" t="str" cm="1">
        <f t="array" aca="1" ref="E41" ca="1">IFERROR(INDIRECT(ListeNonClassée[[#This Row],[Liste des opérations]]&amp;"!g11"),"")</f>
        <v/>
      </c>
      <c r="F41" s="84" t="str" cm="1">
        <f t="array" aca="1" ref="F41" ca="1">IFERROR(INDIRECT(ListeNonClassée[[#This Row],[Liste des opérations]]&amp;"!D67")&amp;"/"&amp;INDIRECT(ListeNonClassée[[#This Row],[Liste des opérations]]&amp;"!E67"),"")</f>
        <v/>
      </c>
      <c r="G41" s="84" t="str" cm="1">
        <f t="array" aca="1" ref="G41" ca="1">IFERROR(INDIRECT(ListeNonClassée[[#This Row],[Liste des opérations]]&amp;"!G67"),"")</f>
        <v/>
      </c>
      <c r="H41" s="84" t="str" cm="1">
        <f t="array" aca="1" ref="H41" ca="1">IFERROR(INDIRECT($B41&amp;"!D68")&amp;"/"&amp;INDIRECT($B41&amp;"!E68"),"")</f>
        <v/>
      </c>
      <c r="I41" s="84" t="str" cm="1">
        <f t="array" aca="1" ref="I41" ca="1">IFERROR(INDIRECT($B41&amp;"!G68"),"")</f>
        <v/>
      </c>
      <c r="J41" s="84" t="str" cm="1">
        <f t="array" aca="1" ref="J41" ca="1">IFERROR(INDIRECT(ListeNonClassée[[#This Row],[Liste des opérations]]&amp;"!D69")&amp;"/"&amp;INDIRECT($B41&amp;"!E69"),"")</f>
        <v/>
      </c>
      <c r="K41" s="84" t="str" cm="1">
        <f t="array" aca="1" ref="K41" ca="1">IFERROR(INDIRECT(ListeNonClassée[[#This Row],[Liste des opérations]]&amp;"!G69"),"")</f>
        <v/>
      </c>
      <c r="L41" s="84" t="str" cm="1">
        <f t="array" aca="1" ref="L41" ca="1">IFERROR(INDIRECT(ListeNonClassée[[#This Row],[Liste des opérations]]&amp;"!D70")&amp;"/"&amp;INDIRECT(ListeNonClassée[[#This Row],[Liste des opérations]]&amp;"!E70"),"")</f>
        <v/>
      </c>
      <c r="M41" s="89" t="str" cm="1">
        <f t="array" aca="1" ref="M41" ca="1">IFERROR(INDIRECT(ListeNonClassée[[#This Row],[Liste des opérations]]&amp;"!D70")/INDIRECT(ListeNonClassée[[#This Row],[Liste des opérations]]&amp;"!E70"),"")</f>
        <v/>
      </c>
      <c r="N41" s="84" t="str" cm="1">
        <f t="array" aca="1" ref="N41" ca="1">IFERROR(INDIRECT(ListeNonClassée[[#This Row],[Liste des opérations]]&amp;"!G70"),"")</f>
        <v/>
      </c>
      <c r="O41" s="84" t="str">
        <f ca="1">IF(ListeNonClassée[[#This Row],[avis]]="favorable",_xlfn.RANK.EQ(ListeNonClassée[[#This Row],[%]],ListeNonClassée[%]),"")</f>
        <v/>
      </c>
    </row>
    <row r="42" spans="2:15" hidden="1" x14ac:dyDescent="0.2">
      <c r="B42" s="78" t="str" cm="1">
        <f t="array" aca="1" ref="B42" ca="1">IF(ROWS($1:38)&lt;=COUNTA(ListeF),INDEX(MID(ListeF,FIND("]",ListeF)+1,100),ROWS($1:38)),"")</f>
        <v/>
      </c>
      <c r="C42" s="78" t="str" cm="1">
        <f t="array" aca="1" ref="C42" ca="1">IFERROR(INDIRECT(ListeNonClassée[[#This Row],[Liste des opérations]]&amp;"!D9"),"")</f>
        <v/>
      </c>
      <c r="D42" s="78" t="str" cm="1">
        <f t="array" aca="1" ref="D42" ca="1">IFERROR(INDIRECT(ListeNonClassée[[#This Row],[Liste des opérations]]&amp;"!D11"),"")</f>
        <v/>
      </c>
      <c r="E42" s="78" t="str" cm="1">
        <f t="array" aca="1" ref="E42" ca="1">IFERROR(INDIRECT(ListeNonClassée[[#This Row],[Liste des opérations]]&amp;"!g11"),"")</f>
        <v/>
      </c>
      <c r="F42" s="84" t="str" cm="1">
        <f t="array" aca="1" ref="F42" ca="1">IFERROR(INDIRECT(ListeNonClassée[[#This Row],[Liste des opérations]]&amp;"!D67")&amp;"/"&amp;INDIRECT(ListeNonClassée[[#This Row],[Liste des opérations]]&amp;"!E67"),"")</f>
        <v/>
      </c>
      <c r="G42" s="84" t="str" cm="1">
        <f t="array" aca="1" ref="G42" ca="1">IFERROR(INDIRECT(ListeNonClassée[[#This Row],[Liste des opérations]]&amp;"!G67"),"")</f>
        <v/>
      </c>
      <c r="H42" s="84" t="str" cm="1">
        <f t="array" aca="1" ref="H42" ca="1">IFERROR(INDIRECT($B42&amp;"!D68")&amp;"/"&amp;INDIRECT($B42&amp;"!E68"),"")</f>
        <v/>
      </c>
      <c r="I42" s="84" t="str" cm="1">
        <f t="array" aca="1" ref="I42" ca="1">IFERROR(INDIRECT($B42&amp;"!G68"),"")</f>
        <v/>
      </c>
      <c r="J42" s="84" t="str" cm="1">
        <f t="array" aca="1" ref="J42" ca="1">IFERROR(INDIRECT(ListeNonClassée[[#This Row],[Liste des opérations]]&amp;"!D69")&amp;"/"&amp;INDIRECT($B42&amp;"!E69"),"")</f>
        <v/>
      </c>
      <c r="K42" s="84" t="str" cm="1">
        <f t="array" aca="1" ref="K42" ca="1">IFERROR(INDIRECT(ListeNonClassée[[#This Row],[Liste des opérations]]&amp;"!G69"),"")</f>
        <v/>
      </c>
      <c r="L42" s="84" t="str" cm="1">
        <f t="array" aca="1" ref="L42" ca="1">IFERROR(INDIRECT(ListeNonClassée[[#This Row],[Liste des opérations]]&amp;"!D70")&amp;"/"&amp;INDIRECT(ListeNonClassée[[#This Row],[Liste des opérations]]&amp;"!E70"),"")</f>
        <v/>
      </c>
      <c r="M42" s="89" t="str" cm="1">
        <f t="array" aca="1" ref="M42" ca="1">IFERROR(INDIRECT(ListeNonClassée[[#This Row],[Liste des opérations]]&amp;"!D70")/INDIRECT(ListeNonClassée[[#This Row],[Liste des opérations]]&amp;"!E70"),"")</f>
        <v/>
      </c>
      <c r="N42" s="84" t="str" cm="1">
        <f t="array" aca="1" ref="N42" ca="1">IFERROR(INDIRECT(ListeNonClassée[[#This Row],[Liste des opérations]]&amp;"!G70"),"")</f>
        <v/>
      </c>
      <c r="O42" s="84" t="str">
        <f ca="1">IF(ListeNonClassée[[#This Row],[avis]]="favorable",_xlfn.RANK.EQ(ListeNonClassée[[#This Row],[%]],ListeNonClassée[%]),"")</f>
        <v/>
      </c>
    </row>
    <row r="43" spans="2:15" hidden="1" x14ac:dyDescent="0.2">
      <c r="B43" s="78" t="str" cm="1">
        <f t="array" aca="1" ref="B43" ca="1">IF(ROWS($1:39)&lt;=COUNTA(ListeF),INDEX(MID(ListeF,FIND("]",ListeF)+1,100),ROWS($1:39)),"")</f>
        <v/>
      </c>
      <c r="C43" s="78" t="str" cm="1">
        <f t="array" aca="1" ref="C43" ca="1">IFERROR(INDIRECT(ListeNonClassée[[#This Row],[Liste des opérations]]&amp;"!D9"),"")</f>
        <v/>
      </c>
      <c r="D43" s="78" t="str" cm="1">
        <f t="array" aca="1" ref="D43" ca="1">IFERROR(INDIRECT(ListeNonClassée[[#This Row],[Liste des opérations]]&amp;"!D11"),"")</f>
        <v/>
      </c>
      <c r="E43" s="78" t="str" cm="1">
        <f t="array" aca="1" ref="E43" ca="1">IFERROR(INDIRECT(ListeNonClassée[[#This Row],[Liste des opérations]]&amp;"!g11"),"")</f>
        <v/>
      </c>
      <c r="F43" s="84" t="str" cm="1">
        <f t="array" aca="1" ref="F43" ca="1">IFERROR(INDIRECT(ListeNonClassée[[#This Row],[Liste des opérations]]&amp;"!D67")&amp;"/"&amp;INDIRECT(ListeNonClassée[[#This Row],[Liste des opérations]]&amp;"!E67"),"")</f>
        <v/>
      </c>
      <c r="G43" s="84" t="str" cm="1">
        <f t="array" aca="1" ref="G43" ca="1">IFERROR(INDIRECT(ListeNonClassée[[#This Row],[Liste des opérations]]&amp;"!G67"),"")</f>
        <v/>
      </c>
      <c r="H43" s="84" t="str" cm="1">
        <f t="array" aca="1" ref="H43" ca="1">IFERROR(INDIRECT($B43&amp;"!D68")&amp;"/"&amp;INDIRECT($B43&amp;"!E68"),"")</f>
        <v/>
      </c>
      <c r="I43" s="84" t="str" cm="1">
        <f t="array" aca="1" ref="I43" ca="1">IFERROR(INDIRECT($B43&amp;"!G68"),"")</f>
        <v/>
      </c>
      <c r="J43" s="84" t="str" cm="1">
        <f t="array" aca="1" ref="J43" ca="1">IFERROR(INDIRECT(ListeNonClassée[[#This Row],[Liste des opérations]]&amp;"!D69")&amp;"/"&amp;INDIRECT($B43&amp;"!E69"),"")</f>
        <v/>
      </c>
      <c r="K43" s="84" t="str" cm="1">
        <f t="array" aca="1" ref="K43" ca="1">IFERROR(INDIRECT(ListeNonClassée[[#This Row],[Liste des opérations]]&amp;"!G69"),"")</f>
        <v/>
      </c>
      <c r="L43" s="84" t="str" cm="1">
        <f t="array" aca="1" ref="L43" ca="1">IFERROR(INDIRECT(ListeNonClassée[[#This Row],[Liste des opérations]]&amp;"!D70")&amp;"/"&amp;INDIRECT(ListeNonClassée[[#This Row],[Liste des opérations]]&amp;"!E70"),"")</f>
        <v/>
      </c>
      <c r="M43" s="89" t="str" cm="1">
        <f t="array" aca="1" ref="M43" ca="1">IFERROR(INDIRECT(ListeNonClassée[[#This Row],[Liste des opérations]]&amp;"!D70")/INDIRECT(ListeNonClassée[[#This Row],[Liste des opérations]]&amp;"!E70"),"")</f>
        <v/>
      </c>
      <c r="N43" s="84" t="str" cm="1">
        <f t="array" aca="1" ref="N43" ca="1">IFERROR(INDIRECT(ListeNonClassée[[#This Row],[Liste des opérations]]&amp;"!G70"),"")</f>
        <v/>
      </c>
      <c r="O43" s="84" t="str">
        <f ca="1">IF(ListeNonClassée[[#This Row],[avis]]="favorable",_xlfn.RANK.EQ(ListeNonClassée[[#This Row],[%]],ListeNonClassée[%]),"")</f>
        <v/>
      </c>
    </row>
    <row r="44" spans="2:15" hidden="1" x14ac:dyDescent="0.2">
      <c r="B44" s="78" t="str" cm="1">
        <f t="array" aca="1" ref="B44" ca="1">IF(ROWS($1:40)&lt;=COUNTA(ListeF),INDEX(MID(ListeF,FIND("]",ListeF)+1,100),ROWS($1:40)),"")</f>
        <v/>
      </c>
      <c r="C44" s="78" t="str" cm="1">
        <f t="array" aca="1" ref="C44" ca="1">IFERROR(INDIRECT(ListeNonClassée[[#This Row],[Liste des opérations]]&amp;"!D9"),"")</f>
        <v/>
      </c>
      <c r="D44" s="78" t="str" cm="1">
        <f t="array" aca="1" ref="D44" ca="1">IFERROR(INDIRECT(ListeNonClassée[[#This Row],[Liste des opérations]]&amp;"!D11"),"")</f>
        <v/>
      </c>
      <c r="E44" s="78" t="str" cm="1">
        <f t="array" aca="1" ref="E44" ca="1">IFERROR(INDIRECT(ListeNonClassée[[#This Row],[Liste des opérations]]&amp;"!g11"),"")</f>
        <v/>
      </c>
      <c r="F44" s="84" t="str" cm="1">
        <f t="array" aca="1" ref="F44" ca="1">IFERROR(INDIRECT(ListeNonClassée[[#This Row],[Liste des opérations]]&amp;"!D67")&amp;"/"&amp;INDIRECT(ListeNonClassée[[#This Row],[Liste des opérations]]&amp;"!E67"),"")</f>
        <v/>
      </c>
      <c r="G44" s="84" t="str" cm="1">
        <f t="array" aca="1" ref="G44" ca="1">IFERROR(INDIRECT(ListeNonClassée[[#This Row],[Liste des opérations]]&amp;"!G67"),"")</f>
        <v/>
      </c>
      <c r="H44" s="84" t="str" cm="1">
        <f t="array" aca="1" ref="H44" ca="1">IFERROR(INDIRECT($B44&amp;"!D68")&amp;"/"&amp;INDIRECT($B44&amp;"!E68"),"")</f>
        <v/>
      </c>
      <c r="I44" s="84" t="str" cm="1">
        <f t="array" aca="1" ref="I44" ca="1">IFERROR(INDIRECT($B44&amp;"!G68"),"")</f>
        <v/>
      </c>
      <c r="J44" s="84" t="str" cm="1">
        <f t="array" aca="1" ref="J44" ca="1">IFERROR(INDIRECT(ListeNonClassée[[#This Row],[Liste des opérations]]&amp;"!D69")&amp;"/"&amp;INDIRECT($B44&amp;"!E69"),"")</f>
        <v/>
      </c>
      <c r="K44" s="84" t="str" cm="1">
        <f t="array" aca="1" ref="K44" ca="1">IFERROR(INDIRECT(ListeNonClassée[[#This Row],[Liste des opérations]]&amp;"!G69"),"")</f>
        <v/>
      </c>
      <c r="L44" s="84" t="str" cm="1">
        <f t="array" aca="1" ref="L44" ca="1">IFERROR(INDIRECT(ListeNonClassée[[#This Row],[Liste des opérations]]&amp;"!D70")&amp;"/"&amp;INDIRECT(ListeNonClassée[[#This Row],[Liste des opérations]]&amp;"!E70"),"")</f>
        <v/>
      </c>
      <c r="M44" s="89" t="str" cm="1">
        <f t="array" aca="1" ref="M44" ca="1">IFERROR(INDIRECT(ListeNonClassée[[#This Row],[Liste des opérations]]&amp;"!D70")/INDIRECT(ListeNonClassée[[#This Row],[Liste des opérations]]&amp;"!E70"),"")</f>
        <v/>
      </c>
      <c r="N44" s="84" t="str" cm="1">
        <f t="array" aca="1" ref="N44" ca="1">IFERROR(INDIRECT(ListeNonClassée[[#This Row],[Liste des opérations]]&amp;"!G70"),"")</f>
        <v/>
      </c>
      <c r="O44" s="84" t="str">
        <f ca="1">IF(ListeNonClassée[[#This Row],[avis]]="favorable",_xlfn.RANK.EQ(ListeNonClassée[[#This Row],[%]],ListeNonClassée[%]),"")</f>
        <v/>
      </c>
    </row>
    <row r="45" spans="2:15" hidden="1" x14ac:dyDescent="0.2">
      <c r="B45" s="78" t="str" cm="1">
        <f t="array" aca="1" ref="B45" ca="1">IF(ROWS($1:41)&lt;=COUNTA(ListeF),INDEX(MID(ListeF,FIND("]",ListeF)+1,100),ROWS($1:41)),"")</f>
        <v/>
      </c>
      <c r="C45" s="78" t="str" cm="1">
        <f t="array" aca="1" ref="C45" ca="1">IFERROR(INDIRECT(ListeNonClassée[[#This Row],[Liste des opérations]]&amp;"!D9"),"")</f>
        <v/>
      </c>
      <c r="D45" s="78" t="str" cm="1">
        <f t="array" aca="1" ref="D45" ca="1">IFERROR(INDIRECT(ListeNonClassée[[#This Row],[Liste des opérations]]&amp;"!D11"),"")</f>
        <v/>
      </c>
      <c r="E45" s="78" t="str" cm="1">
        <f t="array" aca="1" ref="E45" ca="1">IFERROR(INDIRECT(ListeNonClassée[[#This Row],[Liste des opérations]]&amp;"!g11"),"")</f>
        <v/>
      </c>
      <c r="F45" s="84" t="str" cm="1">
        <f t="array" aca="1" ref="F45" ca="1">IFERROR(INDIRECT(ListeNonClassée[[#This Row],[Liste des opérations]]&amp;"!D67")&amp;"/"&amp;INDIRECT(ListeNonClassée[[#This Row],[Liste des opérations]]&amp;"!E67"),"")</f>
        <v/>
      </c>
      <c r="G45" s="84" t="str" cm="1">
        <f t="array" aca="1" ref="G45" ca="1">IFERROR(INDIRECT(ListeNonClassée[[#This Row],[Liste des opérations]]&amp;"!G67"),"")</f>
        <v/>
      </c>
      <c r="H45" s="84" t="str" cm="1">
        <f t="array" aca="1" ref="H45" ca="1">IFERROR(INDIRECT($B45&amp;"!D68")&amp;"/"&amp;INDIRECT($B45&amp;"!E68"),"")</f>
        <v/>
      </c>
      <c r="I45" s="84" t="str" cm="1">
        <f t="array" aca="1" ref="I45" ca="1">IFERROR(INDIRECT($B45&amp;"!G68"),"")</f>
        <v/>
      </c>
      <c r="J45" s="84" t="str" cm="1">
        <f t="array" aca="1" ref="J45" ca="1">IFERROR(INDIRECT(ListeNonClassée[[#This Row],[Liste des opérations]]&amp;"!D69")&amp;"/"&amp;INDIRECT($B45&amp;"!E69"),"")</f>
        <v/>
      </c>
      <c r="K45" s="84" t="str" cm="1">
        <f t="array" aca="1" ref="K45" ca="1">IFERROR(INDIRECT(ListeNonClassée[[#This Row],[Liste des opérations]]&amp;"!G69"),"")</f>
        <v/>
      </c>
      <c r="L45" s="84" t="str" cm="1">
        <f t="array" aca="1" ref="L45" ca="1">IFERROR(INDIRECT(ListeNonClassée[[#This Row],[Liste des opérations]]&amp;"!D70")&amp;"/"&amp;INDIRECT(ListeNonClassée[[#This Row],[Liste des opérations]]&amp;"!E70"),"")</f>
        <v/>
      </c>
      <c r="M45" s="89" t="str" cm="1">
        <f t="array" aca="1" ref="M45" ca="1">IFERROR(INDIRECT(ListeNonClassée[[#This Row],[Liste des opérations]]&amp;"!D70")/INDIRECT(ListeNonClassée[[#This Row],[Liste des opérations]]&amp;"!E70"),"")</f>
        <v/>
      </c>
      <c r="N45" s="84" t="str" cm="1">
        <f t="array" aca="1" ref="N45" ca="1">IFERROR(INDIRECT(ListeNonClassée[[#This Row],[Liste des opérations]]&amp;"!G70"),"")</f>
        <v/>
      </c>
      <c r="O45" s="84" t="str">
        <f ca="1">IF(ListeNonClassée[[#This Row],[avis]]="favorable",_xlfn.RANK.EQ(ListeNonClassée[[#This Row],[%]],ListeNonClassée[%]),"")</f>
        <v/>
      </c>
    </row>
    <row r="46" spans="2:15" hidden="1" x14ac:dyDescent="0.2">
      <c r="B46" s="78" t="str" cm="1">
        <f t="array" aca="1" ref="B46" ca="1">IF(ROWS($1:42)&lt;=COUNTA(ListeF),INDEX(MID(ListeF,FIND("]",ListeF)+1,100),ROWS($1:42)),"")</f>
        <v/>
      </c>
      <c r="C46" s="78" t="str" cm="1">
        <f t="array" aca="1" ref="C46" ca="1">IFERROR(INDIRECT(ListeNonClassée[[#This Row],[Liste des opérations]]&amp;"!D9"),"")</f>
        <v/>
      </c>
      <c r="D46" s="78" t="str" cm="1">
        <f t="array" aca="1" ref="D46" ca="1">IFERROR(INDIRECT(ListeNonClassée[[#This Row],[Liste des opérations]]&amp;"!D11"),"")</f>
        <v/>
      </c>
      <c r="E46" s="78" t="str" cm="1">
        <f t="array" aca="1" ref="E46" ca="1">IFERROR(INDIRECT(ListeNonClassée[[#This Row],[Liste des opérations]]&amp;"!g11"),"")</f>
        <v/>
      </c>
      <c r="F46" s="84" t="str" cm="1">
        <f t="array" aca="1" ref="F46" ca="1">IFERROR(INDIRECT(ListeNonClassée[[#This Row],[Liste des opérations]]&amp;"!D67")&amp;"/"&amp;INDIRECT(ListeNonClassée[[#This Row],[Liste des opérations]]&amp;"!E67"),"")</f>
        <v/>
      </c>
      <c r="G46" s="84" t="str" cm="1">
        <f t="array" aca="1" ref="G46" ca="1">IFERROR(INDIRECT(ListeNonClassée[[#This Row],[Liste des opérations]]&amp;"!G67"),"")</f>
        <v/>
      </c>
      <c r="H46" s="84" t="str" cm="1">
        <f t="array" aca="1" ref="H46" ca="1">IFERROR(INDIRECT($B46&amp;"!D68")&amp;"/"&amp;INDIRECT($B46&amp;"!E68"),"")</f>
        <v/>
      </c>
      <c r="I46" s="84" t="str" cm="1">
        <f t="array" aca="1" ref="I46" ca="1">IFERROR(INDIRECT($B46&amp;"!G68"),"")</f>
        <v/>
      </c>
      <c r="J46" s="84" t="str" cm="1">
        <f t="array" aca="1" ref="J46" ca="1">IFERROR(INDIRECT(ListeNonClassée[[#This Row],[Liste des opérations]]&amp;"!D69")&amp;"/"&amp;INDIRECT($B46&amp;"!E69"),"")</f>
        <v/>
      </c>
      <c r="K46" s="84" t="str" cm="1">
        <f t="array" aca="1" ref="K46" ca="1">IFERROR(INDIRECT(ListeNonClassée[[#This Row],[Liste des opérations]]&amp;"!G69"),"")</f>
        <v/>
      </c>
      <c r="L46" s="84" t="str" cm="1">
        <f t="array" aca="1" ref="L46" ca="1">IFERROR(INDIRECT(ListeNonClassée[[#This Row],[Liste des opérations]]&amp;"!D70")&amp;"/"&amp;INDIRECT(ListeNonClassée[[#This Row],[Liste des opérations]]&amp;"!E70"),"")</f>
        <v/>
      </c>
      <c r="M46" s="89" t="str" cm="1">
        <f t="array" aca="1" ref="M46" ca="1">IFERROR(INDIRECT(ListeNonClassée[[#This Row],[Liste des opérations]]&amp;"!D70")/INDIRECT(ListeNonClassée[[#This Row],[Liste des opérations]]&amp;"!E70"),"")</f>
        <v/>
      </c>
      <c r="N46" s="84" t="str" cm="1">
        <f t="array" aca="1" ref="N46" ca="1">IFERROR(INDIRECT(ListeNonClassée[[#This Row],[Liste des opérations]]&amp;"!G70"),"")</f>
        <v/>
      </c>
      <c r="O46" s="84" t="str">
        <f ca="1">IF(ListeNonClassée[[#This Row],[avis]]="favorable",_xlfn.RANK.EQ(ListeNonClassée[[#This Row],[%]],ListeNonClassée[%]),"")</f>
        <v/>
      </c>
    </row>
    <row r="47" spans="2:15" hidden="1" x14ac:dyDescent="0.2">
      <c r="B47" s="78" t="str" cm="1">
        <f t="array" aca="1" ref="B47" ca="1">IF(ROWS($1:43)&lt;=COUNTA(ListeF),INDEX(MID(ListeF,FIND("]",ListeF)+1,100),ROWS($1:43)),"")</f>
        <v/>
      </c>
      <c r="C47" s="78" t="str" cm="1">
        <f t="array" aca="1" ref="C47" ca="1">IFERROR(INDIRECT(ListeNonClassée[[#This Row],[Liste des opérations]]&amp;"!D9"),"")</f>
        <v/>
      </c>
      <c r="D47" s="78" t="str" cm="1">
        <f t="array" aca="1" ref="D47" ca="1">IFERROR(INDIRECT(ListeNonClassée[[#This Row],[Liste des opérations]]&amp;"!D11"),"")</f>
        <v/>
      </c>
      <c r="E47" s="78" t="str" cm="1">
        <f t="array" aca="1" ref="E47" ca="1">IFERROR(INDIRECT(ListeNonClassée[[#This Row],[Liste des opérations]]&amp;"!g11"),"")</f>
        <v/>
      </c>
      <c r="F47" s="84" t="str" cm="1">
        <f t="array" aca="1" ref="F47" ca="1">IFERROR(INDIRECT(ListeNonClassée[[#This Row],[Liste des opérations]]&amp;"!D67")&amp;"/"&amp;INDIRECT(ListeNonClassée[[#This Row],[Liste des opérations]]&amp;"!E67"),"")</f>
        <v/>
      </c>
      <c r="G47" s="84" t="str" cm="1">
        <f t="array" aca="1" ref="G47" ca="1">IFERROR(INDIRECT(ListeNonClassée[[#This Row],[Liste des opérations]]&amp;"!G67"),"")</f>
        <v/>
      </c>
      <c r="H47" s="84" t="str" cm="1">
        <f t="array" aca="1" ref="H47" ca="1">IFERROR(INDIRECT($B47&amp;"!D68")&amp;"/"&amp;INDIRECT($B47&amp;"!E68"),"")</f>
        <v/>
      </c>
      <c r="I47" s="84" t="str" cm="1">
        <f t="array" aca="1" ref="I47" ca="1">IFERROR(INDIRECT($B47&amp;"!G68"),"")</f>
        <v/>
      </c>
      <c r="J47" s="84" t="str" cm="1">
        <f t="array" aca="1" ref="J47" ca="1">IFERROR(INDIRECT(ListeNonClassée[[#This Row],[Liste des opérations]]&amp;"!D69")&amp;"/"&amp;INDIRECT($B47&amp;"!E69"),"")</f>
        <v/>
      </c>
      <c r="K47" s="84" t="str" cm="1">
        <f t="array" aca="1" ref="K47" ca="1">IFERROR(INDIRECT(ListeNonClassée[[#This Row],[Liste des opérations]]&amp;"!G69"),"")</f>
        <v/>
      </c>
      <c r="L47" s="84" t="str" cm="1">
        <f t="array" aca="1" ref="L47" ca="1">IFERROR(INDIRECT(ListeNonClassée[[#This Row],[Liste des opérations]]&amp;"!D70")&amp;"/"&amp;INDIRECT(ListeNonClassée[[#This Row],[Liste des opérations]]&amp;"!E70"),"")</f>
        <v/>
      </c>
      <c r="M47" s="89" t="str" cm="1">
        <f t="array" aca="1" ref="M47" ca="1">IFERROR(INDIRECT(ListeNonClassée[[#This Row],[Liste des opérations]]&amp;"!D70")/INDIRECT(ListeNonClassée[[#This Row],[Liste des opérations]]&amp;"!E70"),"")</f>
        <v/>
      </c>
      <c r="N47" s="84" t="str" cm="1">
        <f t="array" aca="1" ref="N47" ca="1">IFERROR(INDIRECT(ListeNonClassée[[#This Row],[Liste des opérations]]&amp;"!G70"),"")</f>
        <v/>
      </c>
      <c r="O47" s="84" t="str">
        <f ca="1">IF(ListeNonClassée[[#This Row],[avis]]="favorable",_xlfn.RANK.EQ(ListeNonClassée[[#This Row],[%]],ListeNonClassée[%]),"")</f>
        <v/>
      </c>
    </row>
    <row r="48" spans="2:15" hidden="1" x14ac:dyDescent="0.2">
      <c r="B48" s="78" t="str" cm="1">
        <f t="array" aca="1" ref="B48" ca="1">IF(ROWS($1:44)&lt;=COUNTA(ListeF),INDEX(MID(ListeF,FIND("]",ListeF)+1,100),ROWS($1:44)),"")</f>
        <v/>
      </c>
      <c r="C48" s="78" t="str" cm="1">
        <f t="array" aca="1" ref="C48" ca="1">IFERROR(INDIRECT(ListeNonClassée[[#This Row],[Liste des opérations]]&amp;"!D9"),"")</f>
        <v/>
      </c>
      <c r="D48" s="78" t="str" cm="1">
        <f t="array" aca="1" ref="D48" ca="1">IFERROR(INDIRECT(ListeNonClassée[[#This Row],[Liste des opérations]]&amp;"!D11"),"")</f>
        <v/>
      </c>
      <c r="E48" s="78" t="str" cm="1">
        <f t="array" aca="1" ref="E48" ca="1">IFERROR(INDIRECT(ListeNonClassée[[#This Row],[Liste des opérations]]&amp;"!g11"),"")</f>
        <v/>
      </c>
      <c r="F48" s="84" t="str" cm="1">
        <f t="array" aca="1" ref="F48" ca="1">IFERROR(INDIRECT(ListeNonClassée[[#This Row],[Liste des opérations]]&amp;"!D67")&amp;"/"&amp;INDIRECT(ListeNonClassée[[#This Row],[Liste des opérations]]&amp;"!E67"),"")</f>
        <v/>
      </c>
      <c r="G48" s="84" t="str" cm="1">
        <f t="array" aca="1" ref="G48" ca="1">IFERROR(INDIRECT(ListeNonClassée[[#This Row],[Liste des opérations]]&amp;"!G67"),"")</f>
        <v/>
      </c>
      <c r="H48" s="84" t="str" cm="1">
        <f t="array" aca="1" ref="H48" ca="1">IFERROR(INDIRECT($B48&amp;"!D68")&amp;"/"&amp;INDIRECT($B48&amp;"!E68"),"")</f>
        <v/>
      </c>
      <c r="I48" s="84" t="str" cm="1">
        <f t="array" aca="1" ref="I48" ca="1">IFERROR(INDIRECT($B48&amp;"!G68"),"")</f>
        <v/>
      </c>
      <c r="J48" s="84" t="str" cm="1">
        <f t="array" aca="1" ref="J48" ca="1">IFERROR(INDIRECT(ListeNonClassée[[#This Row],[Liste des opérations]]&amp;"!D69")&amp;"/"&amp;INDIRECT($B48&amp;"!E69"),"")</f>
        <v/>
      </c>
      <c r="K48" s="84" t="str" cm="1">
        <f t="array" aca="1" ref="K48" ca="1">IFERROR(INDIRECT(ListeNonClassée[[#This Row],[Liste des opérations]]&amp;"!G69"),"")</f>
        <v/>
      </c>
      <c r="L48" s="84" t="str" cm="1">
        <f t="array" aca="1" ref="L48" ca="1">IFERROR(INDIRECT(ListeNonClassée[[#This Row],[Liste des opérations]]&amp;"!D70")&amp;"/"&amp;INDIRECT(ListeNonClassée[[#This Row],[Liste des opérations]]&amp;"!E70"),"")</f>
        <v/>
      </c>
      <c r="M48" s="89" t="str" cm="1">
        <f t="array" aca="1" ref="M48" ca="1">IFERROR(INDIRECT(ListeNonClassée[[#This Row],[Liste des opérations]]&amp;"!D70")/INDIRECT(ListeNonClassée[[#This Row],[Liste des opérations]]&amp;"!E70"),"")</f>
        <v/>
      </c>
      <c r="N48" s="84" t="str" cm="1">
        <f t="array" aca="1" ref="N48" ca="1">IFERROR(INDIRECT(ListeNonClassée[[#This Row],[Liste des opérations]]&amp;"!G70"),"")</f>
        <v/>
      </c>
      <c r="O48" s="84" t="str">
        <f ca="1">IF(ListeNonClassée[[#This Row],[avis]]="favorable",_xlfn.RANK.EQ(ListeNonClassée[[#This Row],[%]],ListeNonClassée[%]),"")</f>
        <v/>
      </c>
    </row>
    <row r="49" spans="2:15" hidden="1" x14ac:dyDescent="0.2">
      <c r="B49" s="78" t="str" cm="1">
        <f t="array" aca="1" ref="B49" ca="1">IF(ROWS($1:45)&lt;=COUNTA(ListeF),INDEX(MID(ListeF,FIND("]",ListeF)+1,100),ROWS($1:45)),"")</f>
        <v/>
      </c>
      <c r="C49" s="78" t="str" cm="1">
        <f t="array" aca="1" ref="C49" ca="1">IFERROR(INDIRECT(ListeNonClassée[[#This Row],[Liste des opérations]]&amp;"!D9"),"")</f>
        <v/>
      </c>
      <c r="D49" s="78" t="str" cm="1">
        <f t="array" aca="1" ref="D49" ca="1">IFERROR(INDIRECT(ListeNonClassée[[#This Row],[Liste des opérations]]&amp;"!D11"),"")</f>
        <v/>
      </c>
      <c r="E49" s="78" t="str" cm="1">
        <f t="array" aca="1" ref="E49" ca="1">IFERROR(INDIRECT(ListeNonClassée[[#This Row],[Liste des opérations]]&amp;"!g11"),"")</f>
        <v/>
      </c>
      <c r="F49" s="84" t="str" cm="1">
        <f t="array" aca="1" ref="F49" ca="1">IFERROR(INDIRECT(ListeNonClassée[[#This Row],[Liste des opérations]]&amp;"!D67")&amp;"/"&amp;INDIRECT(ListeNonClassée[[#This Row],[Liste des opérations]]&amp;"!E67"),"")</f>
        <v/>
      </c>
      <c r="G49" s="84" t="str" cm="1">
        <f t="array" aca="1" ref="G49" ca="1">IFERROR(INDIRECT(ListeNonClassée[[#This Row],[Liste des opérations]]&amp;"!G67"),"")</f>
        <v/>
      </c>
      <c r="H49" s="84" t="str" cm="1">
        <f t="array" aca="1" ref="H49" ca="1">IFERROR(INDIRECT($B49&amp;"!D68")&amp;"/"&amp;INDIRECT($B49&amp;"!E68"),"")</f>
        <v/>
      </c>
      <c r="I49" s="84" t="str" cm="1">
        <f t="array" aca="1" ref="I49" ca="1">IFERROR(INDIRECT($B49&amp;"!G68"),"")</f>
        <v/>
      </c>
      <c r="J49" s="84" t="str" cm="1">
        <f t="array" aca="1" ref="J49" ca="1">IFERROR(INDIRECT(ListeNonClassée[[#This Row],[Liste des opérations]]&amp;"!D69")&amp;"/"&amp;INDIRECT($B49&amp;"!E69"),"")</f>
        <v/>
      </c>
      <c r="K49" s="84" t="str" cm="1">
        <f t="array" aca="1" ref="K49" ca="1">IFERROR(INDIRECT(ListeNonClassée[[#This Row],[Liste des opérations]]&amp;"!G69"),"")</f>
        <v/>
      </c>
      <c r="L49" s="84" t="str" cm="1">
        <f t="array" aca="1" ref="L49" ca="1">IFERROR(INDIRECT(ListeNonClassée[[#This Row],[Liste des opérations]]&amp;"!D70")&amp;"/"&amp;INDIRECT(ListeNonClassée[[#This Row],[Liste des opérations]]&amp;"!E70"),"")</f>
        <v/>
      </c>
      <c r="M49" s="89" t="str" cm="1">
        <f t="array" aca="1" ref="M49" ca="1">IFERROR(INDIRECT(ListeNonClassée[[#This Row],[Liste des opérations]]&amp;"!D70")/INDIRECT(ListeNonClassée[[#This Row],[Liste des opérations]]&amp;"!E70"),"")</f>
        <v/>
      </c>
      <c r="N49" s="84" t="str" cm="1">
        <f t="array" aca="1" ref="N49" ca="1">IFERROR(INDIRECT(ListeNonClassée[[#This Row],[Liste des opérations]]&amp;"!G70"),"")</f>
        <v/>
      </c>
      <c r="O49" s="84" t="str">
        <f ca="1">IF(ListeNonClassée[[#This Row],[avis]]="favorable",_xlfn.RANK.EQ(ListeNonClassée[[#This Row],[%]],ListeNonClassée[%]),"")</f>
        <v/>
      </c>
    </row>
    <row r="50" spans="2:15" hidden="1" x14ac:dyDescent="0.2">
      <c r="B50" s="78" t="str" cm="1">
        <f t="array" aca="1" ref="B50" ca="1">IF(ROWS($1:46)&lt;=COUNTA(ListeF),INDEX(MID(ListeF,FIND("]",ListeF)+1,100),ROWS($1:46)),"")</f>
        <v/>
      </c>
      <c r="C50" s="78" t="str" cm="1">
        <f t="array" aca="1" ref="C50" ca="1">IFERROR(INDIRECT(ListeNonClassée[[#This Row],[Liste des opérations]]&amp;"!D9"),"")</f>
        <v/>
      </c>
      <c r="D50" s="78" t="str" cm="1">
        <f t="array" aca="1" ref="D50" ca="1">IFERROR(INDIRECT(ListeNonClassée[[#This Row],[Liste des opérations]]&amp;"!D11"),"")</f>
        <v/>
      </c>
      <c r="E50" s="78" t="str" cm="1">
        <f t="array" aca="1" ref="E50" ca="1">IFERROR(INDIRECT(ListeNonClassée[[#This Row],[Liste des opérations]]&amp;"!g11"),"")</f>
        <v/>
      </c>
      <c r="F50" s="84" t="str" cm="1">
        <f t="array" aca="1" ref="F50" ca="1">IFERROR(INDIRECT(ListeNonClassée[[#This Row],[Liste des opérations]]&amp;"!D67")&amp;"/"&amp;INDIRECT(ListeNonClassée[[#This Row],[Liste des opérations]]&amp;"!E67"),"")</f>
        <v/>
      </c>
      <c r="G50" s="84" t="str" cm="1">
        <f t="array" aca="1" ref="G50" ca="1">IFERROR(INDIRECT(ListeNonClassée[[#This Row],[Liste des opérations]]&amp;"!G67"),"")</f>
        <v/>
      </c>
      <c r="H50" s="84" t="str" cm="1">
        <f t="array" aca="1" ref="H50" ca="1">IFERROR(INDIRECT($B50&amp;"!D68")&amp;"/"&amp;INDIRECT($B50&amp;"!E68"),"")</f>
        <v/>
      </c>
      <c r="I50" s="84" t="str" cm="1">
        <f t="array" aca="1" ref="I50" ca="1">IFERROR(INDIRECT($B50&amp;"!G68"),"")</f>
        <v/>
      </c>
      <c r="J50" s="84" t="str" cm="1">
        <f t="array" aca="1" ref="J50" ca="1">IFERROR(INDIRECT(ListeNonClassée[[#This Row],[Liste des opérations]]&amp;"!D69")&amp;"/"&amp;INDIRECT($B50&amp;"!E69"),"")</f>
        <v/>
      </c>
      <c r="K50" s="84" t="str" cm="1">
        <f t="array" aca="1" ref="K50" ca="1">IFERROR(INDIRECT(ListeNonClassée[[#This Row],[Liste des opérations]]&amp;"!G69"),"")</f>
        <v/>
      </c>
      <c r="L50" s="84" t="str" cm="1">
        <f t="array" aca="1" ref="L50" ca="1">IFERROR(INDIRECT(ListeNonClassée[[#This Row],[Liste des opérations]]&amp;"!D70")&amp;"/"&amp;INDIRECT(ListeNonClassée[[#This Row],[Liste des opérations]]&amp;"!E70"),"")</f>
        <v/>
      </c>
      <c r="M50" s="89" t="str" cm="1">
        <f t="array" aca="1" ref="M50" ca="1">IFERROR(INDIRECT(ListeNonClassée[[#This Row],[Liste des opérations]]&amp;"!D70")/INDIRECT(ListeNonClassée[[#This Row],[Liste des opérations]]&amp;"!E70"),"")</f>
        <v/>
      </c>
      <c r="N50" s="84" t="str" cm="1">
        <f t="array" aca="1" ref="N50" ca="1">IFERROR(INDIRECT(ListeNonClassée[[#This Row],[Liste des opérations]]&amp;"!G70"),"")</f>
        <v/>
      </c>
      <c r="O50" s="84" t="str">
        <f ca="1">IF(ListeNonClassée[[#This Row],[avis]]="favorable",_xlfn.RANK.EQ(ListeNonClassée[[#This Row],[%]],ListeNonClassée[%]),"")</f>
        <v/>
      </c>
    </row>
    <row r="51" spans="2:15" hidden="1" x14ac:dyDescent="0.2">
      <c r="B51" s="78" t="str" cm="1">
        <f t="array" aca="1" ref="B51" ca="1">IF(ROWS($1:47)&lt;=COUNTA(ListeF),INDEX(MID(ListeF,FIND("]",ListeF)+1,100),ROWS($1:47)),"")</f>
        <v/>
      </c>
      <c r="C51" s="78" t="str" cm="1">
        <f t="array" aca="1" ref="C51" ca="1">IFERROR(INDIRECT(ListeNonClassée[[#This Row],[Liste des opérations]]&amp;"!D9"),"")</f>
        <v/>
      </c>
      <c r="D51" s="78" t="str" cm="1">
        <f t="array" aca="1" ref="D51" ca="1">IFERROR(INDIRECT(ListeNonClassée[[#This Row],[Liste des opérations]]&amp;"!D11"),"")</f>
        <v/>
      </c>
      <c r="E51" s="78" t="str" cm="1">
        <f t="array" aca="1" ref="E51" ca="1">IFERROR(INDIRECT(ListeNonClassée[[#This Row],[Liste des opérations]]&amp;"!g11"),"")</f>
        <v/>
      </c>
      <c r="F51" s="84" t="str" cm="1">
        <f t="array" aca="1" ref="F51" ca="1">IFERROR(INDIRECT(ListeNonClassée[[#This Row],[Liste des opérations]]&amp;"!D67")&amp;"/"&amp;INDIRECT(ListeNonClassée[[#This Row],[Liste des opérations]]&amp;"!E67"),"")</f>
        <v/>
      </c>
      <c r="G51" s="84" t="str" cm="1">
        <f t="array" aca="1" ref="G51" ca="1">IFERROR(INDIRECT(ListeNonClassée[[#This Row],[Liste des opérations]]&amp;"!G67"),"")</f>
        <v/>
      </c>
      <c r="H51" s="84" t="str" cm="1">
        <f t="array" aca="1" ref="H51" ca="1">IFERROR(INDIRECT($B51&amp;"!D68")&amp;"/"&amp;INDIRECT($B51&amp;"!E68"),"")</f>
        <v/>
      </c>
      <c r="I51" s="84" t="str" cm="1">
        <f t="array" aca="1" ref="I51" ca="1">IFERROR(INDIRECT($B51&amp;"!G68"),"")</f>
        <v/>
      </c>
      <c r="J51" s="84" t="str" cm="1">
        <f t="array" aca="1" ref="J51" ca="1">IFERROR(INDIRECT(ListeNonClassée[[#This Row],[Liste des opérations]]&amp;"!D69")&amp;"/"&amp;INDIRECT($B51&amp;"!E69"),"")</f>
        <v/>
      </c>
      <c r="K51" s="84" t="str" cm="1">
        <f t="array" aca="1" ref="K51" ca="1">IFERROR(INDIRECT(ListeNonClassée[[#This Row],[Liste des opérations]]&amp;"!G69"),"")</f>
        <v/>
      </c>
      <c r="L51" s="84" t="str" cm="1">
        <f t="array" aca="1" ref="L51" ca="1">IFERROR(INDIRECT(ListeNonClassée[[#This Row],[Liste des opérations]]&amp;"!D70")&amp;"/"&amp;INDIRECT(ListeNonClassée[[#This Row],[Liste des opérations]]&amp;"!E70"),"")</f>
        <v/>
      </c>
      <c r="M51" s="89" t="str" cm="1">
        <f t="array" aca="1" ref="M51" ca="1">IFERROR(INDIRECT(ListeNonClassée[[#This Row],[Liste des opérations]]&amp;"!D70")/INDIRECT(ListeNonClassée[[#This Row],[Liste des opérations]]&amp;"!E70"),"")</f>
        <v/>
      </c>
      <c r="N51" s="84" t="str" cm="1">
        <f t="array" aca="1" ref="N51" ca="1">IFERROR(INDIRECT(ListeNonClassée[[#This Row],[Liste des opérations]]&amp;"!G70"),"")</f>
        <v/>
      </c>
      <c r="O51" s="84" t="str">
        <f ca="1">IF(ListeNonClassée[[#This Row],[avis]]="favorable",_xlfn.RANK.EQ(ListeNonClassée[[#This Row],[%]],ListeNonClassée[%]),"")</f>
        <v/>
      </c>
    </row>
    <row r="52" spans="2:15" hidden="1" x14ac:dyDescent="0.2">
      <c r="B52" s="78" t="str" cm="1">
        <f t="array" aca="1" ref="B52" ca="1">IF(ROWS($1:48)&lt;=COUNTA(ListeF),INDEX(MID(ListeF,FIND("]",ListeF)+1,100),ROWS($1:48)),"")</f>
        <v/>
      </c>
      <c r="C52" s="78" t="str" cm="1">
        <f t="array" aca="1" ref="C52" ca="1">IFERROR(INDIRECT(ListeNonClassée[[#This Row],[Liste des opérations]]&amp;"!D9"),"")</f>
        <v/>
      </c>
      <c r="D52" s="78" t="str" cm="1">
        <f t="array" aca="1" ref="D52" ca="1">IFERROR(INDIRECT(ListeNonClassée[[#This Row],[Liste des opérations]]&amp;"!D11"),"")</f>
        <v/>
      </c>
      <c r="E52" s="78" t="str" cm="1">
        <f t="array" aca="1" ref="E52" ca="1">IFERROR(INDIRECT(ListeNonClassée[[#This Row],[Liste des opérations]]&amp;"!g11"),"")</f>
        <v/>
      </c>
      <c r="F52" s="84" t="str" cm="1">
        <f t="array" aca="1" ref="F52" ca="1">IFERROR(INDIRECT(ListeNonClassée[[#This Row],[Liste des opérations]]&amp;"!D67")&amp;"/"&amp;INDIRECT(ListeNonClassée[[#This Row],[Liste des opérations]]&amp;"!E67"),"")</f>
        <v/>
      </c>
      <c r="G52" s="84" t="str" cm="1">
        <f t="array" aca="1" ref="G52" ca="1">IFERROR(INDIRECT(ListeNonClassée[[#This Row],[Liste des opérations]]&amp;"!G67"),"")</f>
        <v/>
      </c>
      <c r="H52" s="84" t="str" cm="1">
        <f t="array" aca="1" ref="H52" ca="1">IFERROR(INDIRECT($B52&amp;"!D68")&amp;"/"&amp;INDIRECT($B52&amp;"!E68"),"")</f>
        <v/>
      </c>
      <c r="I52" s="84" t="str" cm="1">
        <f t="array" aca="1" ref="I52" ca="1">IFERROR(INDIRECT($B52&amp;"!G68"),"")</f>
        <v/>
      </c>
      <c r="J52" s="84" t="str" cm="1">
        <f t="array" aca="1" ref="J52" ca="1">IFERROR(INDIRECT(ListeNonClassée[[#This Row],[Liste des opérations]]&amp;"!D69")&amp;"/"&amp;INDIRECT($B52&amp;"!E69"),"")</f>
        <v/>
      </c>
      <c r="K52" s="84" t="str" cm="1">
        <f t="array" aca="1" ref="K52" ca="1">IFERROR(INDIRECT(ListeNonClassée[[#This Row],[Liste des opérations]]&amp;"!G69"),"")</f>
        <v/>
      </c>
      <c r="L52" s="84" t="str" cm="1">
        <f t="array" aca="1" ref="L52" ca="1">IFERROR(INDIRECT(ListeNonClassée[[#This Row],[Liste des opérations]]&amp;"!D70")&amp;"/"&amp;INDIRECT(ListeNonClassée[[#This Row],[Liste des opérations]]&amp;"!E70"),"")</f>
        <v/>
      </c>
      <c r="M52" s="89" t="str" cm="1">
        <f t="array" aca="1" ref="M52" ca="1">IFERROR(INDIRECT(ListeNonClassée[[#This Row],[Liste des opérations]]&amp;"!D70")/INDIRECT(ListeNonClassée[[#This Row],[Liste des opérations]]&amp;"!E70"),"")</f>
        <v/>
      </c>
      <c r="N52" s="84" t="str" cm="1">
        <f t="array" aca="1" ref="N52" ca="1">IFERROR(INDIRECT(ListeNonClassée[[#This Row],[Liste des opérations]]&amp;"!G70"),"")</f>
        <v/>
      </c>
      <c r="O52" s="84" t="str">
        <f ca="1">IF(ListeNonClassée[[#This Row],[avis]]="favorable",_xlfn.RANK.EQ(ListeNonClassée[[#This Row],[%]],ListeNonClassée[%]),"")</f>
        <v/>
      </c>
    </row>
    <row r="53" spans="2:15" hidden="1" x14ac:dyDescent="0.2">
      <c r="B53" s="78" t="str" cm="1">
        <f t="array" aca="1" ref="B53" ca="1">IF(ROWS($1:49)&lt;=COUNTA(ListeF),INDEX(MID(ListeF,FIND("]",ListeF)+1,100),ROWS($1:49)),"")</f>
        <v/>
      </c>
      <c r="C53" s="78" t="str" cm="1">
        <f t="array" aca="1" ref="C53" ca="1">IFERROR(INDIRECT(ListeNonClassée[[#This Row],[Liste des opérations]]&amp;"!D9"),"")</f>
        <v/>
      </c>
      <c r="D53" s="78" t="str" cm="1">
        <f t="array" aca="1" ref="D53" ca="1">IFERROR(INDIRECT(ListeNonClassée[[#This Row],[Liste des opérations]]&amp;"!D11"),"")</f>
        <v/>
      </c>
      <c r="E53" s="78" t="str" cm="1">
        <f t="array" aca="1" ref="E53" ca="1">IFERROR(INDIRECT(ListeNonClassée[[#This Row],[Liste des opérations]]&amp;"!g11"),"")</f>
        <v/>
      </c>
      <c r="F53" s="84" t="str" cm="1">
        <f t="array" aca="1" ref="F53" ca="1">IFERROR(INDIRECT(ListeNonClassée[[#This Row],[Liste des opérations]]&amp;"!D67")&amp;"/"&amp;INDIRECT(ListeNonClassée[[#This Row],[Liste des opérations]]&amp;"!E67"),"")</f>
        <v/>
      </c>
      <c r="G53" s="84" t="str" cm="1">
        <f t="array" aca="1" ref="G53" ca="1">IFERROR(INDIRECT(ListeNonClassée[[#This Row],[Liste des opérations]]&amp;"!G67"),"")</f>
        <v/>
      </c>
      <c r="H53" s="84" t="str" cm="1">
        <f t="array" aca="1" ref="H53" ca="1">IFERROR(INDIRECT($B53&amp;"!D68")&amp;"/"&amp;INDIRECT($B53&amp;"!E68"),"")</f>
        <v/>
      </c>
      <c r="I53" s="84" t="str" cm="1">
        <f t="array" aca="1" ref="I53" ca="1">IFERROR(INDIRECT($B53&amp;"!G68"),"")</f>
        <v/>
      </c>
      <c r="J53" s="84" t="str" cm="1">
        <f t="array" aca="1" ref="J53" ca="1">IFERROR(INDIRECT(ListeNonClassée[[#This Row],[Liste des opérations]]&amp;"!D69")&amp;"/"&amp;INDIRECT($B53&amp;"!E69"),"")</f>
        <v/>
      </c>
      <c r="K53" s="84" t="str" cm="1">
        <f t="array" aca="1" ref="K53" ca="1">IFERROR(INDIRECT(ListeNonClassée[[#This Row],[Liste des opérations]]&amp;"!G69"),"")</f>
        <v/>
      </c>
      <c r="L53" s="84" t="str" cm="1">
        <f t="array" aca="1" ref="L53" ca="1">IFERROR(INDIRECT(ListeNonClassée[[#This Row],[Liste des opérations]]&amp;"!D70")&amp;"/"&amp;INDIRECT(ListeNonClassée[[#This Row],[Liste des opérations]]&amp;"!E70"),"")</f>
        <v/>
      </c>
      <c r="M53" s="89" t="str" cm="1">
        <f t="array" aca="1" ref="M53" ca="1">IFERROR(INDIRECT(ListeNonClassée[[#This Row],[Liste des opérations]]&amp;"!D70")/INDIRECT(ListeNonClassée[[#This Row],[Liste des opérations]]&amp;"!E70"),"")</f>
        <v/>
      </c>
      <c r="N53" s="84" t="str" cm="1">
        <f t="array" aca="1" ref="N53" ca="1">IFERROR(INDIRECT(ListeNonClassée[[#This Row],[Liste des opérations]]&amp;"!G70"),"")</f>
        <v/>
      </c>
      <c r="O53" s="84" t="str">
        <f ca="1">IF(ListeNonClassée[[#This Row],[avis]]="favorable",_xlfn.RANK.EQ(ListeNonClassée[[#This Row],[%]],ListeNonClassée[%]),"")</f>
        <v/>
      </c>
    </row>
    <row r="54" spans="2:15" hidden="1" x14ac:dyDescent="0.2">
      <c r="B54" s="78" t="str" cm="1">
        <f t="array" aca="1" ref="B54" ca="1">IF(ROWS($1:50)&lt;=COUNTA(ListeF),INDEX(MID(ListeF,FIND("]",ListeF)+1,100),ROWS($1:50)),"")</f>
        <v/>
      </c>
      <c r="C54" s="78" t="str" cm="1">
        <f t="array" aca="1" ref="C54" ca="1">IFERROR(INDIRECT(ListeNonClassée[[#This Row],[Liste des opérations]]&amp;"!D9"),"")</f>
        <v/>
      </c>
      <c r="D54" s="78" t="str" cm="1">
        <f t="array" aca="1" ref="D54" ca="1">IFERROR(INDIRECT(ListeNonClassée[[#This Row],[Liste des opérations]]&amp;"!D11"),"")</f>
        <v/>
      </c>
      <c r="E54" s="78" t="str" cm="1">
        <f t="array" aca="1" ref="E54" ca="1">IFERROR(INDIRECT(ListeNonClassée[[#This Row],[Liste des opérations]]&amp;"!g11"),"")</f>
        <v/>
      </c>
      <c r="F54" s="84" t="str" cm="1">
        <f t="array" aca="1" ref="F54" ca="1">IFERROR(INDIRECT(ListeNonClassée[[#This Row],[Liste des opérations]]&amp;"!D67")&amp;"/"&amp;INDIRECT(ListeNonClassée[[#This Row],[Liste des opérations]]&amp;"!E67"),"")</f>
        <v/>
      </c>
      <c r="G54" s="84" t="str" cm="1">
        <f t="array" aca="1" ref="G54" ca="1">IFERROR(INDIRECT(ListeNonClassée[[#This Row],[Liste des opérations]]&amp;"!G67"),"")</f>
        <v/>
      </c>
      <c r="H54" s="84" t="str" cm="1">
        <f t="array" aca="1" ref="H54" ca="1">IFERROR(INDIRECT($B54&amp;"!D68")&amp;"/"&amp;INDIRECT($B54&amp;"!E68"),"")</f>
        <v/>
      </c>
      <c r="I54" s="84" t="str" cm="1">
        <f t="array" aca="1" ref="I54" ca="1">IFERROR(INDIRECT($B54&amp;"!G68"),"")</f>
        <v/>
      </c>
      <c r="J54" s="84" t="str" cm="1">
        <f t="array" aca="1" ref="J54" ca="1">IFERROR(INDIRECT(ListeNonClassée[[#This Row],[Liste des opérations]]&amp;"!D69")&amp;"/"&amp;INDIRECT($B54&amp;"!E69"),"")</f>
        <v/>
      </c>
      <c r="K54" s="84" t="str" cm="1">
        <f t="array" aca="1" ref="K54" ca="1">IFERROR(INDIRECT(ListeNonClassée[[#This Row],[Liste des opérations]]&amp;"!G69"),"")</f>
        <v/>
      </c>
      <c r="L54" s="84" t="str" cm="1">
        <f t="array" aca="1" ref="L54" ca="1">IFERROR(INDIRECT(ListeNonClassée[[#This Row],[Liste des opérations]]&amp;"!D70")&amp;"/"&amp;INDIRECT(ListeNonClassée[[#This Row],[Liste des opérations]]&amp;"!E70"),"")</f>
        <v/>
      </c>
      <c r="M54" s="89" t="str" cm="1">
        <f t="array" aca="1" ref="M54" ca="1">IFERROR(INDIRECT(ListeNonClassée[[#This Row],[Liste des opérations]]&amp;"!D70")/INDIRECT(ListeNonClassée[[#This Row],[Liste des opérations]]&amp;"!E70"),"")</f>
        <v/>
      </c>
      <c r="N54" s="84" t="str" cm="1">
        <f t="array" aca="1" ref="N54" ca="1">IFERROR(INDIRECT(ListeNonClassée[[#This Row],[Liste des opérations]]&amp;"!G70"),"")</f>
        <v/>
      </c>
      <c r="O54" s="84" t="str">
        <f ca="1">IF(ListeNonClassée[[#This Row],[avis]]="favorable",_xlfn.RANK.EQ(ListeNonClassée[[#This Row],[%]],ListeNonClassée[%]),"")</f>
        <v/>
      </c>
    </row>
    <row r="55" spans="2:15" hidden="1" x14ac:dyDescent="0.2">
      <c r="B55" s="78" t="str" cm="1">
        <f t="array" aca="1" ref="B55" ca="1">IF(ROWS($1:51)&lt;=COUNTA(ListeF),INDEX(MID(ListeF,FIND("]",ListeF)+1,100),ROWS($1:51)),"")</f>
        <v/>
      </c>
      <c r="C55" s="78" t="str" cm="1">
        <f t="array" aca="1" ref="C55" ca="1">IFERROR(INDIRECT(ListeNonClassée[[#This Row],[Liste des opérations]]&amp;"!D9"),"")</f>
        <v/>
      </c>
      <c r="D55" s="78" t="str" cm="1">
        <f t="array" aca="1" ref="D55" ca="1">IFERROR(INDIRECT(ListeNonClassée[[#This Row],[Liste des opérations]]&amp;"!D11"),"")</f>
        <v/>
      </c>
      <c r="E55" s="78" t="str" cm="1">
        <f t="array" aca="1" ref="E55" ca="1">IFERROR(INDIRECT(ListeNonClassée[[#This Row],[Liste des opérations]]&amp;"!g11"),"")</f>
        <v/>
      </c>
      <c r="F55" s="84" t="str" cm="1">
        <f t="array" aca="1" ref="F55" ca="1">IFERROR(INDIRECT(ListeNonClassée[[#This Row],[Liste des opérations]]&amp;"!D67")&amp;"/"&amp;INDIRECT(ListeNonClassée[[#This Row],[Liste des opérations]]&amp;"!E67"),"")</f>
        <v/>
      </c>
      <c r="G55" s="84" t="str" cm="1">
        <f t="array" aca="1" ref="G55" ca="1">IFERROR(INDIRECT(ListeNonClassée[[#This Row],[Liste des opérations]]&amp;"!G67"),"")</f>
        <v/>
      </c>
      <c r="H55" s="84" t="str" cm="1">
        <f t="array" aca="1" ref="H55" ca="1">IFERROR(INDIRECT($B55&amp;"!D68")&amp;"/"&amp;INDIRECT($B55&amp;"!E68"),"")</f>
        <v/>
      </c>
      <c r="I55" s="84" t="str" cm="1">
        <f t="array" aca="1" ref="I55" ca="1">IFERROR(INDIRECT($B55&amp;"!G68"),"")</f>
        <v/>
      </c>
      <c r="J55" s="84" t="str" cm="1">
        <f t="array" aca="1" ref="J55" ca="1">IFERROR(INDIRECT(ListeNonClassée[[#This Row],[Liste des opérations]]&amp;"!D69")&amp;"/"&amp;INDIRECT($B55&amp;"!E69"),"")</f>
        <v/>
      </c>
      <c r="K55" s="84" t="str" cm="1">
        <f t="array" aca="1" ref="K55" ca="1">IFERROR(INDIRECT(ListeNonClassée[[#This Row],[Liste des opérations]]&amp;"!G69"),"")</f>
        <v/>
      </c>
      <c r="L55" s="84" t="str" cm="1">
        <f t="array" aca="1" ref="L55" ca="1">IFERROR(INDIRECT(ListeNonClassée[[#This Row],[Liste des opérations]]&amp;"!D70")&amp;"/"&amp;INDIRECT(ListeNonClassée[[#This Row],[Liste des opérations]]&amp;"!E70"),"")</f>
        <v/>
      </c>
      <c r="M55" s="89" t="str" cm="1">
        <f t="array" aca="1" ref="M55" ca="1">IFERROR(INDIRECT(ListeNonClassée[[#This Row],[Liste des opérations]]&amp;"!D70")/INDIRECT(ListeNonClassée[[#This Row],[Liste des opérations]]&amp;"!E70"),"")</f>
        <v/>
      </c>
      <c r="N55" s="84" t="str" cm="1">
        <f t="array" aca="1" ref="N55" ca="1">IFERROR(INDIRECT(ListeNonClassée[[#This Row],[Liste des opérations]]&amp;"!G70"),"")</f>
        <v/>
      </c>
      <c r="O55" s="84" t="str">
        <f ca="1">IF(ListeNonClassée[[#This Row],[avis]]="favorable",_xlfn.RANK.EQ(ListeNonClassée[[#This Row],[%]],ListeNonClassée[%]),"")</f>
        <v/>
      </c>
    </row>
    <row r="56" spans="2:15" hidden="1" x14ac:dyDescent="0.2">
      <c r="B56" s="78" t="str" cm="1">
        <f t="array" aca="1" ref="B56" ca="1">IF(ROWS($1:52)&lt;=COUNTA(ListeF),INDEX(MID(ListeF,FIND("]",ListeF)+1,100),ROWS($1:52)),"")</f>
        <v/>
      </c>
      <c r="C56" s="78" t="str" cm="1">
        <f t="array" aca="1" ref="C56" ca="1">IFERROR(INDIRECT(ListeNonClassée[[#This Row],[Liste des opérations]]&amp;"!D9"),"")</f>
        <v/>
      </c>
      <c r="D56" s="78" t="str" cm="1">
        <f t="array" aca="1" ref="D56" ca="1">IFERROR(INDIRECT(ListeNonClassée[[#This Row],[Liste des opérations]]&amp;"!D11"),"")</f>
        <v/>
      </c>
      <c r="E56" s="78" t="str" cm="1">
        <f t="array" aca="1" ref="E56" ca="1">IFERROR(INDIRECT(ListeNonClassée[[#This Row],[Liste des opérations]]&amp;"!g11"),"")</f>
        <v/>
      </c>
      <c r="F56" s="84" t="str" cm="1">
        <f t="array" aca="1" ref="F56" ca="1">IFERROR(INDIRECT(ListeNonClassée[[#This Row],[Liste des opérations]]&amp;"!D67")&amp;"/"&amp;INDIRECT(ListeNonClassée[[#This Row],[Liste des opérations]]&amp;"!E67"),"")</f>
        <v/>
      </c>
      <c r="G56" s="84" t="str" cm="1">
        <f t="array" aca="1" ref="G56" ca="1">IFERROR(INDIRECT(ListeNonClassée[[#This Row],[Liste des opérations]]&amp;"!G67"),"")</f>
        <v/>
      </c>
      <c r="H56" s="84" t="str" cm="1">
        <f t="array" aca="1" ref="H56" ca="1">IFERROR(INDIRECT($B56&amp;"!D68")&amp;"/"&amp;INDIRECT($B56&amp;"!E68"),"")</f>
        <v/>
      </c>
      <c r="I56" s="84" t="str" cm="1">
        <f t="array" aca="1" ref="I56" ca="1">IFERROR(INDIRECT($B56&amp;"!G68"),"")</f>
        <v/>
      </c>
      <c r="J56" s="84" t="str" cm="1">
        <f t="array" aca="1" ref="J56" ca="1">IFERROR(INDIRECT(ListeNonClassée[[#This Row],[Liste des opérations]]&amp;"!D69")&amp;"/"&amp;INDIRECT($B56&amp;"!E69"),"")</f>
        <v/>
      </c>
      <c r="K56" s="84" t="str" cm="1">
        <f t="array" aca="1" ref="K56" ca="1">IFERROR(INDIRECT(ListeNonClassée[[#This Row],[Liste des opérations]]&amp;"!G69"),"")</f>
        <v/>
      </c>
      <c r="L56" s="84" t="str" cm="1">
        <f t="array" aca="1" ref="L56" ca="1">IFERROR(INDIRECT(ListeNonClassée[[#This Row],[Liste des opérations]]&amp;"!D70")&amp;"/"&amp;INDIRECT(ListeNonClassée[[#This Row],[Liste des opérations]]&amp;"!E70"),"")</f>
        <v/>
      </c>
      <c r="M56" s="89" t="str" cm="1">
        <f t="array" aca="1" ref="M56" ca="1">IFERROR(INDIRECT(ListeNonClassée[[#This Row],[Liste des opérations]]&amp;"!D70")/INDIRECT(ListeNonClassée[[#This Row],[Liste des opérations]]&amp;"!E70"),"")</f>
        <v/>
      </c>
      <c r="N56" s="84" t="str" cm="1">
        <f t="array" aca="1" ref="N56" ca="1">IFERROR(INDIRECT(ListeNonClassée[[#This Row],[Liste des opérations]]&amp;"!G70"),"")</f>
        <v/>
      </c>
      <c r="O56" s="84" t="str">
        <f ca="1">IF(ListeNonClassée[[#This Row],[avis]]="favorable",_xlfn.RANK.EQ(ListeNonClassée[[#This Row],[%]],ListeNonClassée[%]),"")</f>
        <v/>
      </c>
    </row>
    <row r="57" spans="2:15" hidden="1" x14ac:dyDescent="0.2">
      <c r="B57" s="78" t="str" cm="1">
        <f t="array" aca="1" ref="B57" ca="1">IF(ROWS($1:53)&lt;=COUNTA(ListeF),INDEX(MID(ListeF,FIND("]",ListeF)+1,100),ROWS($1:53)),"")</f>
        <v/>
      </c>
      <c r="C57" s="78" t="str" cm="1">
        <f t="array" aca="1" ref="C57" ca="1">IFERROR(INDIRECT(ListeNonClassée[[#This Row],[Liste des opérations]]&amp;"!D9"),"")</f>
        <v/>
      </c>
      <c r="D57" s="78" t="str" cm="1">
        <f t="array" aca="1" ref="D57" ca="1">IFERROR(INDIRECT(ListeNonClassée[[#This Row],[Liste des opérations]]&amp;"!D11"),"")</f>
        <v/>
      </c>
      <c r="E57" s="78" t="str" cm="1">
        <f t="array" aca="1" ref="E57" ca="1">IFERROR(INDIRECT(ListeNonClassée[[#This Row],[Liste des opérations]]&amp;"!g11"),"")</f>
        <v/>
      </c>
      <c r="F57" s="84" t="str" cm="1">
        <f t="array" aca="1" ref="F57" ca="1">IFERROR(INDIRECT(ListeNonClassée[[#This Row],[Liste des opérations]]&amp;"!D67")&amp;"/"&amp;INDIRECT(ListeNonClassée[[#This Row],[Liste des opérations]]&amp;"!E67"),"")</f>
        <v/>
      </c>
      <c r="G57" s="84" t="str" cm="1">
        <f t="array" aca="1" ref="G57" ca="1">IFERROR(INDIRECT(ListeNonClassée[[#This Row],[Liste des opérations]]&amp;"!G67"),"")</f>
        <v/>
      </c>
      <c r="H57" s="84" t="str" cm="1">
        <f t="array" aca="1" ref="H57" ca="1">IFERROR(INDIRECT($B57&amp;"!D68")&amp;"/"&amp;INDIRECT($B57&amp;"!E68"),"")</f>
        <v/>
      </c>
      <c r="I57" s="84" t="str" cm="1">
        <f t="array" aca="1" ref="I57" ca="1">IFERROR(INDIRECT($B57&amp;"!G68"),"")</f>
        <v/>
      </c>
      <c r="J57" s="84" t="str" cm="1">
        <f t="array" aca="1" ref="J57" ca="1">IFERROR(INDIRECT(ListeNonClassée[[#This Row],[Liste des opérations]]&amp;"!D69")&amp;"/"&amp;INDIRECT($B57&amp;"!E69"),"")</f>
        <v/>
      </c>
      <c r="K57" s="84" t="str" cm="1">
        <f t="array" aca="1" ref="K57" ca="1">IFERROR(INDIRECT(ListeNonClassée[[#This Row],[Liste des opérations]]&amp;"!G69"),"")</f>
        <v/>
      </c>
      <c r="L57" s="84" t="str" cm="1">
        <f t="array" aca="1" ref="L57" ca="1">IFERROR(INDIRECT(ListeNonClassée[[#This Row],[Liste des opérations]]&amp;"!D70")&amp;"/"&amp;INDIRECT(ListeNonClassée[[#This Row],[Liste des opérations]]&amp;"!E70"),"")</f>
        <v/>
      </c>
      <c r="M57" s="89" t="str" cm="1">
        <f t="array" aca="1" ref="M57" ca="1">IFERROR(INDIRECT(ListeNonClassée[[#This Row],[Liste des opérations]]&amp;"!D70")/INDIRECT(ListeNonClassée[[#This Row],[Liste des opérations]]&amp;"!E70"),"")</f>
        <v/>
      </c>
      <c r="N57" s="84" t="str" cm="1">
        <f t="array" aca="1" ref="N57" ca="1">IFERROR(INDIRECT(ListeNonClassée[[#This Row],[Liste des opérations]]&amp;"!G70"),"")</f>
        <v/>
      </c>
      <c r="O57" s="84" t="str">
        <f ca="1">IF(ListeNonClassée[[#This Row],[avis]]="favorable",_xlfn.RANK.EQ(ListeNonClassée[[#This Row],[%]],ListeNonClassée[%]),"")</f>
        <v/>
      </c>
    </row>
    <row r="58" spans="2:15" hidden="1" x14ac:dyDescent="0.2">
      <c r="B58" s="78" t="str" cm="1">
        <f t="array" aca="1" ref="B58" ca="1">IF(ROWS($1:54)&lt;=COUNTA(ListeF),INDEX(MID(ListeF,FIND("]",ListeF)+1,100),ROWS($1:54)),"")</f>
        <v/>
      </c>
      <c r="C58" s="78" t="str" cm="1">
        <f t="array" aca="1" ref="C58" ca="1">IFERROR(INDIRECT(ListeNonClassée[[#This Row],[Liste des opérations]]&amp;"!D9"),"")</f>
        <v/>
      </c>
      <c r="D58" s="78" t="str" cm="1">
        <f t="array" aca="1" ref="D58" ca="1">IFERROR(INDIRECT(ListeNonClassée[[#This Row],[Liste des opérations]]&amp;"!D11"),"")</f>
        <v/>
      </c>
      <c r="E58" s="78" t="str" cm="1">
        <f t="array" aca="1" ref="E58" ca="1">IFERROR(INDIRECT(ListeNonClassée[[#This Row],[Liste des opérations]]&amp;"!g11"),"")</f>
        <v/>
      </c>
      <c r="F58" s="84" t="str" cm="1">
        <f t="array" aca="1" ref="F58" ca="1">IFERROR(INDIRECT(ListeNonClassée[[#This Row],[Liste des opérations]]&amp;"!D67")&amp;"/"&amp;INDIRECT(ListeNonClassée[[#This Row],[Liste des opérations]]&amp;"!E67"),"")</f>
        <v/>
      </c>
      <c r="G58" s="84" t="str" cm="1">
        <f t="array" aca="1" ref="G58" ca="1">IFERROR(INDIRECT(ListeNonClassée[[#This Row],[Liste des opérations]]&amp;"!G67"),"")</f>
        <v/>
      </c>
      <c r="H58" s="84" t="str" cm="1">
        <f t="array" aca="1" ref="H58" ca="1">IFERROR(INDIRECT($B58&amp;"!D68")&amp;"/"&amp;INDIRECT($B58&amp;"!E68"),"")</f>
        <v/>
      </c>
      <c r="I58" s="84" t="str" cm="1">
        <f t="array" aca="1" ref="I58" ca="1">IFERROR(INDIRECT($B58&amp;"!G68"),"")</f>
        <v/>
      </c>
      <c r="J58" s="84" t="str" cm="1">
        <f t="array" aca="1" ref="J58" ca="1">IFERROR(INDIRECT(ListeNonClassée[[#This Row],[Liste des opérations]]&amp;"!D69")&amp;"/"&amp;INDIRECT($B58&amp;"!E69"),"")</f>
        <v/>
      </c>
      <c r="K58" s="84" t="str" cm="1">
        <f t="array" aca="1" ref="K58" ca="1">IFERROR(INDIRECT(ListeNonClassée[[#This Row],[Liste des opérations]]&amp;"!G69"),"")</f>
        <v/>
      </c>
      <c r="L58" s="84" t="str" cm="1">
        <f t="array" aca="1" ref="L58" ca="1">IFERROR(INDIRECT(ListeNonClassée[[#This Row],[Liste des opérations]]&amp;"!D70")&amp;"/"&amp;INDIRECT(ListeNonClassée[[#This Row],[Liste des opérations]]&amp;"!E70"),"")</f>
        <v/>
      </c>
      <c r="M58" s="89" t="str" cm="1">
        <f t="array" aca="1" ref="M58" ca="1">IFERROR(INDIRECT(ListeNonClassée[[#This Row],[Liste des opérations]]&amp;"!D70")/INDIRECT(ListeNonClassée[[#This Row],[Liste des opérations]]&amp;"!E70"),"")</f>
        <v/>
      </c>
      <c r="N58" s="84" t="str" cm="1">
        <f t="array" aca="1" ref="N58" ca="1">IFERROR(INDIRECT(ListeNonClassée[[#This Row],[Liste des opérations]]&amp;"!G70"),"")</f>
        <v/>
      </c>
      <c r="O58" s="84" t="str">
        <f ca="1">IF(ListeNonClassée[[#This Row],[avis]]="favorable",_xlfn.RANK.EQ(ListeNonClassée[[#This Row],[%]],ListeNonClassée[%]),"")</f>
        <v/>
      </c>
    </row>
    <row r="59" spans="2:15" hidden="1" x14ac:dyDescent="0.2">
      <c r="B59" s="78" t="str" cm="1">
        <f t="array" aca="1" ref="B59" ca="1">IF(ROWS($1:55)&lt;=COUNTA(ListeF),INDEX(MID(ListeF,FIND("]",ListeF)+1,100),ROWS($1:55)),"")</f>
        <v/>
      </c>
      <c r="C59" s="78" t="str" cm="1">
        <f t="array" aca="1" ref="C59" ca="1">IFERROR(INDIRECT(ListeNonClassée[[#This Row],[Liste des opérations]]&amp;"!D9"),"")</f>
        <v/>
      </c>
      <c r="D59" s="78" t="str" cm="1">
        <f t="array" aca="1" ref="D59" ca="1">IFERROR(INDIRECT(ListeNonClassée[[#This Row],[Liste des opérations]]&amp;"!D11"),"")</f>
        <v/>
      </c>
      <c r="E59" s="78" t="str" cm="1">
        <f t="array" aca="1" ref="E59" ca="1">IFERROR(INDIRECT(ListeNonClassée[[#This Row],[Liste des opérations]]&amp;"!g11"),"")</f>
        <v/>
      </c>
      <c r="F59" s="84" t="str" cm="1">
        <f t="array" aca="1" ref="F59" ca="1">IFERROR(INDIRECT(ListeNonClassée[[#This Row],[Liste des opérations]]&amp;"!D67")&amp;"/"&amp;INDIRECT(ListeNonClassée[[#This Row],[Liste des opérations]]&amp;"!E67"),"")</f>
        <v/>
      </c>
      <c r="G59" s="84" t="str" cm="1">
        <f t="array" aca="1" ref="G59" ca="1">IFERROR(INDIRECT(ListeNonClassée[[#This Row],[Liste des opérations]]&amp;"!G67"),"")</f>
        <v/>
      </c>
      <c r="H59" s="84" t="str" cm="1">
        <f t="array" aca="1" ref="H59" ca="1">IFERROR(INDIRECT($B59&amp;"!D68")&amp;"/"&amp;INDIRECT($B59&amp;"!E68"),"")</f>
        <v/>
      </c>
      <c r="I59" s="84" t="str" cm="1">
        <f t="array" aca="1" ref="I59" ca="1">IFERROR(INDIRECT($B59&amp;"!G68"),"")</f>
        <v/>
      </c>
      <c r="J59" s="84" t="str" cm="1">
        <f t="array" aca="1" ref="J59" ca="1">IFERROR(INDIRECT(ListeNonClassée[[#This Row],[Liste des opérations]]&amp;"!D69")&amp;"/"&amp;INDIRECT($B59&amp;"!E69"),"")</f>
        <v/>
      </c>
      <c r="K59" s="84" t="str" cm="1">
        <f t="array" aca="1" ref="K59" ca="1">IFERROR(INDIRECT(ListeNonClassée[[#This Row],[Liste des opérations]]&amp;"!G69"),"")</f>
        <v/>
      </c>
      <c r="L59" s="84" t="str" cm="1">
        <f t="array" aca="1" ref="L59" ca="1">IFERROR(INDIRECT(ListeNonClassée[[#This Row],[Liste des opérations]]&amp;"!D70")&amp;"/"&amp;INDIRECT(ListeNonClassée[[#This Row],[Liste des opérations]]&amp;"!E70"),"")</f>
        <v/>
      </c>
      <c r="M59" s="89" t="str" cm="1">
        <f t="array" aca="1" ref="M59" ca="1">IFERROR(INDIRECT(ListeNonClassée[[#This Row],[Liste des opérations]]&amp;"!D70")/INDIRECT(ListeNonClassée[[#This Row],[Liste des opérations]]&amp;"!E70"),"")</f>
        <v/>
      </c>
      <c r="N59" s="84" t="str" cm="1">
        <f t="array" aca="1" ref="N59" ca="1">IFERROR(INDIRECT(ListeNonClassée[[#This Row],[Liste des opérations]]&amp;"!G70"),"")</f>
        <v/>
      </c>
      <c r="O59" s="84" t="str">
        <f ca="1">IF(ListeNonClassée[[#This Row],[avis]]="favorable",_xlfn.RANK.EQ(ListeNonClassée[[#This Row],[%]],ListeNonClassée[%]),"")</f>
        <v/>
      </c>
    </row>
    <row r="60" spans="2:15" hidden="1" x14ac:dyDescent="0.2">
      <c r="B60" s="78" t="str" cm="1">
        <f t="array" aca="1" ref="B60" ca="1">IF(ROWS($1:56)&lt;=COUNTA(ListeF),INDEX(MID(ListeF,FIND("]",ListeF)+1,100),ROWS($1:56)),"")</f>
        <v/>
      </c>
      <c r="C60" s="78" t="str" cm="1">
        <f t="array" aca="1" ref="C60" ca="1">IFERROR(INDIRECT(ListeNonClassée[[#This Row],[Liste des opérations]]&amp;"!D9"),"")</f>
        <v/>
      </c>
      <c r="D60" s="78" t="str" cm="1">
        <f t="array" aca="1" ref="D60" ca="1">IFERROR(INDIRECT(ListeNonClassée[[#This Row],[Liste des opérations]]&amp;"!D11"),"")</f>
        <v/>
      </c>
      <c r="E60" s="78" t="str" cm="1">
        <f t="array" aca="1" ref="E60" ca="1">IFERROR(INDIRECT(ListeNonClassée[[#This Row],[Liste des opérations]]&amp;"!g11"),"")</f>
        <v/>
      </c>
      <c r="F60" s="84" t="str" cm="1">
        <f t="array" aca="1" ref="F60" ca="1">IFERROR(INDIRECT(ListeNonClassée[[#This Row],[Liste des opérations]]&amp;"!D67")&amp;"/"&amp;INDIRECT(ListeNonClassée[[#This Row],[Liste des opérations]]&amp;"!E67"),"")</f>
        <v/>
      </c>
      <c r="G60" s="84" t="str" cm="1">
        <f t="array" aca="1" ref="G60" ca="1">IFERROR(INDIRECT(ListeNonClassée[[#This Row],[Liste des opérations]]&amp;"!G67"),"")</f>
        <v/>
      </c>
      <c r="H60" s="84" t="str" cm="1">
        <f t="array" aca="1" ref="H60" ca="1">IFERROR(INDIRECT($B60&amp;"!D68")&amp;"/"&amp;INDIRECT($B60&amp;"!E68"),"")</f>
        <v/>
      </c>
      <c r="I60" s="84" t="str" cm="1">
        <f t="array" aca="1" ref="I60" ca="1">IFERROR(INDIRECT($B60&amp;"!G68"),"")</f>
        <v/>
      </c>
      <c r="J60" s="84" t="str" cm="1">
        <f t="array" aca="1" ref="J60" ca="1">IFERROR(INDIRECT(ListeNonClassée[[#This Row],[Liste des opérations]]&amp;"!D69")&amp;"/"&amp;INDIRECT($B60&amp;"!E69"),"")</f>
        <v/>
      </c>
      <c r="K60" s="84" t="str" cm="1">
        <f t="array" aca="1" ref="K60" ca="1">IFERROR(INDIRECT(ListeNonClassée[[#This Row],[Liste des opérations]]&amp;"!G69"),"")</f>
        <v/>
      </c>
      <c r="L60" s="84" t="str" cm="1">
        <f t="array" aca="1" ref="L60" ca="1">IFERROR(INDIRECT(ListeNonClassée[[#This Row],[Liste des opérations]]&amp;"!D70")&amp;"/"&amp;INDIRECT(ListeNonClassée[[#This Row],[Liste des opérations]]&amp;"!E70"),"")</f>
        <v/>
      </c>
      <c r="M60" s="89" t="str" cm="1">
        <f t="array" aca="1" ref="M60" ca="1">IFERROR(INDIRECT(ListeNonClassée[[#This Row],[Liste des opérations]]&amp;"!D70")/INDIRECT(ListeNonClassée[[#This Row],[Liste des opérations]]&amp;"!E70"),"")</f>
        <v/>
      </c>
      <c r="N60" s="84" t="str" cm="1">
        <f t="array" aca="1" ref="N60" ca="1">IFERROR(INDIRECT(ListeNonClassée[[#This Row],[Liste des opérations]]&amp;"!G70"),"")</f>
        <v/>
      </c>
      <c r="O60" s="84" t="str">
        <f ca="1">IF(ListeNonClassée[[#This Row],[avis]]="favorable",_xlfn.RANK.EQ(ListeNonClassée[[#This Row],[%]],ListeNonClassée[%]),"")</f>
        <v/>
      </c>
    </row>
    <row r="61" spans="2:15" hidden="1" x14ac:dyDescent="0.2">
      <c r="B61" s="78" t="str" cm="1">
        <f t="array" aca="1" ref="B61" ca="1">IF(ROWS($1:57)&lt;=COUNTA(ListeF),INDEX(MID(ListeF,FIND("]",ListeF)+1,100),ROWS($1:57)),"")</f>
        <v/>
      </c>
      <c r="C61" s="78" t="str" cm="1">
        <f t="array" aca="1" ref="C61" ca="1">IFERROR(INDIRECT(ListeNonClassée[[#This Row],[Liste des opérations]]&amp;"!D9"),"")</f>
        <v/>
      </c>
      <c r="D61" s="78" t="str" cm="1">
        <f t="array" aca="1" ref="D61" ca="1">IFERROR(INDIRECT(ListeNonClassée[[#This Row],[Liste des opérations]]&amp;"!D11"),"")</f>
        <v/>
      </c>
      <c r="E61" s="78" t="str" cm="1">
        <f t="array" aca="1" ref="E61" ca="1">IFERROR(INDIRECT(ListeNonClassée[[#This Row],[Liste des opérations]]&amp;"!g11"),"")</f>
        <v/>
      </c>
      <c r="F61" s="84" t="str" cm="1">
        <f t="array" aca="1" ref="F61" ca="1">IFERROR(INDIRECT(ListeNonClassée[[#This Row],[Liste des opérations]]&amp;"!D67")&amp;"/"&amp;INDIRECT(ListeNonClassée[[#This Row],[Liste des opérations]]&amp;"!E67"),"")</f>
        <v/>
      </c>
      <c r="G61" s="84" t="str" cm="1">
        <f t="array" aca="1" ref="G61" ca="1">IFERROR(INDIRECT(ListeNonClassée[[#This Row],[Liste des opérations]]&amp;"!G67"),"")</f>
        <v/>
      </c>
      <c r="H61" s="84" t="str" cm="1">
        <f t="array" aca="1" ref="H61" ca="1">IFERROR(INDIRECT($B61&amp;"!D68")&amp;"/"&amp;INDIRECT($B61&amp;"!E68"),"")</f>
        <v/>
      </c>
      <c r="I61" s="84" t="str" cm="1">
        <f t="array" aca="1" ref="I61" ca="1">IFERROR(INDIRECT($B61&amp;"!G68"),"")</f>
        <v/>
      </c>
      <c r="J61" s="84" t="str" cm="1">
        <f t="array" aca="1" ref="J61" ca="1">IFERROR(INDIRECT(ListeNonClassée[[#This Row],[Liste des opérations]]&amp;"!D69")&amp;"/"&amp;INDIRECT($B61&amp;"!E69"),"")</f>
        <v/>
      </c>
      <c r="K61" s="84" t="str" cm="1">
        <f t="array" aca="1" ref="K61" ca="1">IFERROR(INDIRECT(ListeNonClassée[[#This Row],[Liste des opérations]]&amp;"!G69"),"")</f>
        <v/>
      </c>
      <c r="L61" s="84" t="str" cm="1">
        <f t="array" aca="1" ref="L61" ca="1">IFERROR(INDIRECT(ListeNonClassée[[#This Row],[Liste des opérations]]&amp;"!D70")&amp;"/"&amp;INDIRECT(ListeNonClassée[[#This Row],[Liste des opérations]]&amp;"!E70"),"")</f>
        <v/>
      </c>
      <c r="M61" s="89" t="str" cm="1">
        <f t="array" aca="1" ref="M61" ca="1">IFERROR(INDIRECT(ListeNonClassée[[#This Row],[Liste des opérations]]&amp;"!D70")/INDIRECT(ListeNonClassée[[#This Row],[Liste des opérations]]&amp;"!E70"),"")</f>
        <v/>
      </c>
      <c r="N61" s="84" t="str" cm="1">
        <f t="array" aca="1" ref="N61" ca="1">IFERROR(INDIRECT(ListeNonClassée[[#This Row],[Liste des opérations]]&amp;"!G70"),"")</f>
        <v/>
      </c>
      <c r="O61" s="84" t="str">
        <f ca="1">IF(ListeNonClassée[[#This Row],[avis]]="favorable",_xlfn.RANK.EQ(ListeNonClassée[[#This Row],[%]],ListeNonClassée[%]),"")</f>
        <v/>
      </c>
    </row>
    <row r="62" spans="2:15" hidden="1" x14ac:dyDescent="0.2">
      <c r="B62" s="78" t="str" cm="1">
        <f t="array" aca="1" ref="B62" ca="1">IF(ROWS($1:58)&lt;=COUNTA(ListeF),INDEX(MID(ListeF,FIND("]",ListeF)+1,100),ROWS($1:58)),"")</f>
        <v/>
      </c>
      <c r="C62" s="78" t="str" cm="1">
        <f t="array" aca="1" ref="C62" ca="1">IFERROR(INDIRECT(ListeNonClassée[[#This Row],[Liste des opérations]]&amp;"!D9"),"")</f>
        <v/>
      </c>
      <c r="D62" s="78" t="str" cm="1">
        <f t="array" aca="1" ref="D62" ca="1">IFERROR(INDIRECT(ListeNonClassée[[#This Row],[Liste des opérations]]&amp;"!D11"),"")</f>
        <v/>
      </c>
      <c r="E62" s="78" t="str" cm="1">
        <f t="array" aca="1" ref="E62" ca="1">IFERROR(INDIRECT(ListeNonClassée[[#This Row],[Liste des opérations]]&amp;"!g11"),"")</f>
        <v/>
      </c>
      <c r="F62" s="84" t="str" cm="1">
        <f t="array" aca="1" ref="F62" ca="1">IFERROR(INDIRECT(ListeNonClassée[[#This Row],[Liste des opérations]]&amp;"!D67")&amp;"/"&amp;INDIRECT(ListeNonClassée[[#This Row],[Liste des opérations]]&amp;"!E67"),"")</f>
        <v/>
      </c>
      <c r="G62" s="84" t="str" cm="1">
        <f t="array" aca="1" ref="G62" ca="1">IFERROR(INDIRECT(ListeNonClassée[[#This Row],[Liste des opérations]]&amp;"!G67"),"")</f>
        <v/>
      </c>
      <c r="H62" s="84" t="str" cm="1">
        <f t="array" aca="1" ref="H62" ca="1">IFERROR(INDIRECT($B62&amp;"!D68")&amp;"/"&amp;INDIRECT($B62&amp;"!E68"),"")</f>
        <v/>
      </c>
      <c r="I62" s="84" t="str" cm="1">
        <f t="array" aca="1" ref="I62" ca="1">IFERROR(INDIRECT($B62&amp;"!G68"),"")</f>
        <v/>
      </c>
      <c r="J62" s="84" t="str" cm="1">
        <f t="array" aca="1" ref="J62" ca="1">IFERROR(INDIRECT(ListeNonClassée[[#This Row],[Liste des opérations]]&amp;"!D69")&amp;"/"&amp;INDIRECT($B62&amp;"!E69"),"")</f>
        <v/>
      </c>
      <c r="K62" s="84" t="str" cm="1">
        <f t="array" aca="1" ref="K62" ca="1">IFERROR(INDIRECT(ListeNonClassée[[#This Row],[Liste des opérations]]&amp;"!G69"),"")</f>
        <v/>
      </c>
      <c r="L62" s="84" t="str" cm="1">
        <f t="array" aca="1" ref="L62" ca="1">IFERROR(INDIRECT(ListeNonClassée[[#This Row],[Liste des opérations]]&amp;"!D70")&amp;"/"&amp;INDIRECT(ListeNonClassée[[#This Row],[Liste des opérations]]&amp;"!E70"),"")</f>
        <v/>
      </c>
      <c r="M62" s="89" t="str" cm="1">
        <f t="array" aca="1" ref="M62" ca="1">IFERROR(INDIRECT(ListeNonClassée[[#This Row],[Liste des opérations]]&amp;"!D70")/INDIRECT(ListeNonClassée[[#This Row],[Liste des opérations]]&amp;"!E70"),"")</f>
        <v/>
      </c>
      <c r="N62" s="84" t="str" cm="1">
        <f t="array" aca="1" ref="N62" ca="1">IFERROR(INDIRECT(ListeNonClassée[[#This Row],[Liste des opérations]]&amp;"!G70"),"")</f>
        <v/>
      </c>
      <c r="O62" s="84" t="str">
        <f ca="1">IF(ListeNonClassée[[#This Row],[avis]]="favorable",_xlfn.RANK.EQ(ListeNonClassée[[#This Row],[%]],ListeNonClassée[%]),"")</f>
        <v/>
      </c>
    </row>
    <row r="63" spans="2:15" hidden="1" x14ac:dyDescent="0.2">
      <c r="B63" s="78" t="str" cm="1">
        <f t="array" aca="1" ref="B63" ca="1">IF(ROWS($1:59)&lt;=COUNTA(ListeF),INDEX(MID(ListeF,FIND("]",ListeF)+1,100),ROWS($1:59)),"")</f>
        <v/>
      </c>
      <c r="C63" s="78" t="str" cm="1">
        <f t="array" aca="1" ref="C63" ca="1">IFERROR(INDIRECT(ListeNonClassée[[#This Row],[Liste des opérations]]&amp;"!D9"),"")</f>
        <v/>
      </c>
      <c r="D63" s="78" t="str" cm="1">
        <f t="array" aca="1" ref="D63" ca="1">IFERROR(INDIRECT(ListeNonClassée[[#This Row],[Liste des opérations]]&amp;"!D11"),"")</f>
        <v/>
      </c>
      <c r="E63" s="78" t="str" cm="1">
        <f t="array" aca="1" ref="E63" ca="1">IFERROR(INDIRECT(ListeNonClassée[[#This Row],[Liste des opérations]]&amp;"!g11"),"")</f>
        <v/>
      </c>
      <c r="F63" s="84" t="str" cm="1">
        <f t="array" aca="1" ref="F63" ca="1">IFERROR(INDIRECT(ListeNonClassée[[#This Row],[Liste des opérations]]&amp;"!D67")&amp;"/"&amp;INDIRECT(ListeNonClassée[[#This Row],[Liste des opérations]]&amp;"!E67"),"")</f>
        <v/>
      </c>
      <c r="G63" s="84" t="str" cm="1">
        <f t="array" aca="1" ref="G63" ca="1">IFERROR(INDIRECT(ListeNonClassée[[#This Row],[Liste des opérations]]&amp;"!G67"),"")</f>
        <v/>
      </c>
      <c r="H63" s="84" t="str" cm="1">
        <f t="array" aca="1" ref="H63" ca="1">IFERROR(INDIRECT($B63&amp;"!D68")&amp;"/"&amp;INDIRECT($B63&amp;"!E68"),"")</f>
        <v/>
      </c>
      <c r="I63" s="84" t="str" cm="1">
        <f t="array" aca="1" ref="I63" ca="1">IFERROR(INDIRECT($B63&amp;"!G68"),"")</f>
        <v/>
      </c>
      <c r="J63" s="84" t="str" cm="1">
        <f t="array" aca="1" ref="J63" ca="1">IFERROR(INDIRECT(ListeNonClassée[[#This Row],[Liste des opérations]]&amp;"!D69")&amp;"/"&amp;INDIRECT($B63&amp;"!E69"),"")</f>
        <v/>
      </c>
      <c r="K63" s="84" t="str" cm="1">
        <f t="array" aca="1" ref="K63" ca="1">IFERROR(INDIRECT(ListeNonClassée[[#This Row],[Liste des opérations]]&amp;"!G69"),"")</f>
        <v/>
      </c>
      <c r="L63" s="84" t="str" cm="1">
        <f t="array" aca="1" ref="L63" ca="1">IFERROR(INDIRECT(ListeNonClassée[[#This Row],[Liste des opérations]]&amp;"!D70")&amp;"/"&amp;INDIRECT(ListeNonClassée[[#This Row],[Liste des opérations]]&amp;"!E70"),"")</f>
        <v/>
      </c>
      <c r="M63" s="89" t="str" cm="1">
        <f t="array" aca="1" ref="M63" ca="1">IFERROR(INDIRECT(ListeNonClassée[[#This Row],[Liste des opérations]]&amp;"!D70")/INDIRECT(ListeNonClassée[[#This Row],[Liste des opérations]]&amp;"!E70"),"")</f>
        <v/>
      </c>
      <c r="N63" s="84" t="str" cm="1">
        <f t="array" aca="1" ref="N63" ca="1">IFERROR(INDIRECT(ListeNonClassée[[#This Row],[Liste des opérations]]&amp;"!G70"),"")</f>
        <v/>
      </c>
      <c r="O63" s="84" t="str">
        <f ca="1">IF(ListeNonClassée[[#This Row],[avis]]="favorable",_xlfn.RANK.EQ(ListeNonClassée[[#This Row],[%]],ListeNonClassée[%]),"")</f>
        <v/>
      </c>
    </row>
    <row r="64" spans="2:15" hidden="1" x14ac:dyDescent="0.2">
      <c r="B64" s="78" t="str" cm="1">
        <f t="array" aca="1" ref="B64" ca="1">IF(ROWS($1:60)&lt;=COUNTA(ListeF),INDEX(MID(ListeF,FIND("]",ListeF)+1,100),ROWS($1:60)),"")</f>
        <v/>
      </c>
      <c r="C64" s="78" t="str" cm="1">
        <f t="array" aca="1" ref="C64" ca="1">IFERROR(INDIRECT(ListeNonClassée[[#This Row],[Liste des opérations]]&amp;"!D9"),"")</f>
        <v/>
      </c>
      <c r="D64" s="78" t="str" cm="1">
        <f t="array" aca="1" ref="D64" ca="1">IFERROR(INDIRECT(ListeNonClassée[[#This Row],[Liste des opérations]]&amp;"!D11"),"")</f>
        <v/>
      </c>
      <c r="E64" s="78" t="str" cm="1">
        <f t="array" aca="1" ref="E64" ca="1">IFERROR(INDIRECT(ListeNonClassée[[#This Row],[Liste des opérations]]&amp;"!g11"),"")</f>
        <v/>
      </c>
      <c r="F64" s="84" t="str" cm="1">
        <f t="array" aca="1" ref="F64" ca="1">IFERROR(INDIRECT(ListeNonClassée[[#This Row],[Liste des opérations]]&amp;"!D67")&amp;"/"&amp;INDIRECT(ListeNonClassée[[#This Row],[Liste des opérations]]&amp;"!E67"),"")</f>
        <v/>
      </c>
      <c r="G64" s="84" t="str" cm="1">
        <f t="array" aca="1" ref="G64" ca="1">IFERROR(INDIRECT(ListeNonClassée[[#This Row],[Liste des opérations]]&amp;"!G67"),"")</f>
        <v/>
      </c>
      <c r="H64" s="84" t="str" cm="1">
        <f t="array" aca="1" ref="H64" ca="1">IFERROR(INDIRECT($B64&amp;"!D68")&amp;"/"&amp;INDIRECT($B64&amp;"!E68"),"")</f>
        <v/>
      </c>
      <c r="I64" s="84" t="str" cm="1">
        <f t="array" aca="1" ref="I64" ca="1">IFERROR(INDIRECT($B64&amp;"!G68"),"")</f>
        <v/>
      </c>
      <c r="J64" s="84" t="str" cm="1">
        <f t="array" aca="1" ref="J64" ca="1">IFERROR(INDIRECT(ListeNonClassée[[#This Row],[Liste des opérations]]&amp;"!D69")&amp;"/"&amp;INDIRECT($B64&amp;"!E69"),"")</f>
        <v/>
      </c>
      <c r="K64" s="84" t="str" cm="1">
        <f t="array" aca="1" ref="K64" ca="1">IFERROR(INDIRECT(ListeNonClassée[[#This Row],[Liste des opérations]]&amp;"!G69"),"")</f>
        <v/>
      </c>
      <c r="L64" s="84" t="str" cm="1">
        <f t="array" aca="1" ref="L64" ca="1">IFERROR(INDIRECT(ListeNonClassée[[#This Row],[Liste des opérations]]&amp;"!D70")&amp;"/"&amp;INDIRECT(ListeNonClassée[[#This Row],[Liste des opérations]]&amp;"!E70"),"")</f>
        <v/>
      </c>
      <c r="M64" s="89" t="str" cm="1">
        <f t="array" aca="1" ref="M64" ca="1">IFERROR(INDIRECT(ListeNonClassée[[#This Row],[Liste des opérations]]&amp;"!D70")/INDIRECT(ListeNonClassée[[#This Row],[Liste des opérations]]&amp;"!E70"),"")</f>
        <v/>
      </c>
      <c r="N64" s="84" t="str" cm="1">
        <f t="array" aca="1" ref="N64" ca="1">IFERROR(INDIRECT(ListeNonClassée[[#This Row],[Liste des opérations]]&amp;"!G70"),"")</f>
        <v/>
      </c>
      <c r="O64" s="84" t="str">
        <f ca="1">IF(ListeNonClassée[[#This Row],[avis]]="favorable",_xlfn.RANK.EQ(ListeNonClassée[[#This Row],[%]],ListeNonClassée[%]),"")</f>
        <v/>
      </c>
    </row>
    <row r="65" spans="2:15" hidden="1" x14ac:dyDescent="0.2">
      <c r="B65" s="78" t="str" cm="1">
        <f t="array" aca="1" ref="B65" ca="1">IF(ROWS($1:61)&lt;=COUNTA(ListeF),INDEX(MID(ListeF,FIND("]",ListeF)+1,100),ROWS($1:61)),"")</f>
        <v/>
      </c>
      <c r="C65" s="78" t="str" cm="1">
        <f t="array" aca="1" ref="C65" ca="1">IFERROR(INDIRECT(ListeNonClassée[[#This Row],[Liste des opérations]]&amp;"!D9"),"")</f>
        <v/>
      </c>
      <c r="D65" s="78" t="str" cm="1">
        <f t="array" aca="1" ref="D65" ca="1">IFERROR(INDIRECT(ListeNonClassée[[#This Row],[Liste des opérations]]&amp;"!D11"),"")</f>
        <v/>
      </c>
      <c r="E65" s="78" t="str" cm="1">
        <f t="array" aca="1" ref="E65" ca="1">IFERROR(INDIRECT(ListeNonClassée[[#This Row],[Liste des opérations]]&amp;"!g11"),"")</f>
        <v/>
      </c>
      <c r="F65" s="84" t="str" cm="1">
        <f t="array" aca="1" ref="F65" ca="1">IFERROR(INDIRECT(ListeNonClassée[[#This Row],[Liste des opérations]]&amp;"!D67")&amp;"/"&amp;INDIRECT(ListeNonClassée[[#This Row],[Liste des opérations]]&amp;"!E67"),"")</f>
        <v/>
      </c>
      <c r="G65" s="84" t="str" cm="1">
        <f t="array" aca="1" ref="G65" ca="1">IFERROR(INDIRECT(ListeNonClassée[[#This Row],[Liste des opérations]]&amp;"!G67"),"")</f>
        <v/>
      </c>
      <c r="H65" s="84" t="str" cm="1">
        <f t="array" aca="1" ref="H65" ca="1">IFERROR(INDIRECT($B65&amp;"!D68")&amp;"/"&amp;INDIRECT($B65&amp;"!E68"),"")</f>
        <v/>
      </c>
      <c r="I65" s="84" t="str" cm="1">
        <f t="array" aca="1" ref="I65" ca="1">IFERROR(INDIRECT($B65&amp;"!G68"),"")</f>
        <v/>
      </c>
      <c r="J65" s="84" t="str" cm="1">
        <f t="array" aca="1" ref="J65" ca="1">IFERROR(INDIRECT(ListeNonClassée[[#This Row],[Liste des opérations]]&amp;"!D69")&amp;"/"&amp;INDIRECT($B65&amp;"!E69"),"")</f>
        <v/>
      </c>
      <c r="K65" s="84" t="str" cm="1">
        <f t="array" aca="1" ref="K65" ca="1">IFERROR(INDIRECT(ListeNonClassée[[#This Row],[Liste des opérations]]&amp;"!G69"),"")</f>
        <v/>
      </c>
      <c r="L65" s="84" t="str" cm="1">
        <f t="array" aca="1" ref="L65" ca="1">IFERROR(INDIRECT(ListeNonClassée[[#This Row],[Liste des opérations]]&amp;"!D70")&amp;"/"&amp;INDIRECT(ListeNonClassée[[#This Row],[Liste des opérations]]&amp;"!E70"),"")</f>
        <v/>
      </c>
      <c r="M65" s="89" t="str" cm="1">
        <f t="array" aca="1" ref="M65" ca="1">IFERROR(INDIRECT(ListeNonClassée[[#This Row],[Liste des opérations]]&amp;"!D70")/INDIRECT(ListeNonClassée[[#This Row],[Liste des opérations]]&amp;"!E70"),"")</f>
        <v/>
      </c>
      <c r="N65" s="84" t="str" cm="1">
        <f t="array" aca="1" ref="N65" ca="1">IFERROR(INDIRECT(ListeNonClassée[[#This Row],[Liste des opérations]]&amp;"!G70"),"")</f>
        <v/>
      </c>
      <c r="O65" s="84" t="str">
        <f ca="1">IF(ListeNonClassée[[#This Row],[avis]]="favorable",_xlfn.RANK.EQ(ListeNonClassée[[#This Row],[%]],ListeNonClassée[%]),"")</f>
        <v/>
      </c>
    </row>
    <row r="66" spans="2:15" hidden="1" x14ac:dyDescent="0.2">
      <c r="B66" s="78" t="str" cm="1">
        <f t="array" aca="1" ref="B66" ca="1">IF(ROWS($1:62)&lt;=COUNTA(ListeF),INDEX(MID(ListeF,FIND("]",ListeF)+1,100),ROWS($1:62)),"")</f>
        <v/>
      </c>
      <c r="C66" s="78" t="str" cm="1">
        <f t="array" aca="1" ref="C66" ca="1">IFERROR(INDIRECT(ListeNonClassée[[#This Row],[Liste des opérations]]&amp;"!D9"),"")</f>
        <v/>
      </c>
      <c r="D66" s="78" t="str" cm="1">
        <f t="array" aca="1" ref="D66" ca="1">IFERROR(INDIRECT(ListeNonClassée[[#This Row],[Liste des opérations]]&amp;"!D11"),"")</f>
        <v/>
      </c>
      <c r="E66" s="78" t="str" cm="1">
        <f t="array" aca="1" ref="E66" ca="1">IFERROR(INDIRECT(ListeNonClassée[[#This Row],[Liste des opérations]]&amp;"!g11"),"")</f>
        <v/>
      </c>
      <c r="F66" s="84" t="str" cm="1">
        <f t="array" aca="1" ref="F66" ca="1">IFERROR(INDIRECT(ListeNonClassée[[#This Row],[Liste des opérations]]&amp;"!D67")&amp;"/"&amp;INDIRECT(ListeNonClassée[[#This Row],[Liste des opérations]]&amp;"!E67"),"")</f>
        <v/>
      </c>
      <c r="G66" s="84" t="str" cm="1">
        <f t="array" aca="1" ref="G66" ca="1">IFERROR(INDIRECT(ListeNonClassée[[#This Row],[Liste des opérations]]&amp;"!G67"),"")</f>
        <v/>
      </c>
      <c r="H66" s="84" t="str" cm="1">
        <f t="array" aca="1" ref="H66" ca="1">IFERROR(INDIRECT($B66&amp;"!D68")&amp;"/"&amp;INDIRECT($B66&amp;"!E68"),"")</f>
        <v/>
      </c>
      <c r="I66" s="84" t="str" cm="1">
        <f t="array" aca="1" ref="I66" ca="1">IFERROR(INDIRECT($B66&amp;"!G68"),"")</f>
        <v/>
      </c>
      <c r="J66" s="84" t="str" cm="1">
        <f t="array" aca="1" ref="J66" ca="1">IFERROR(INDIRECT(ListeNonClassée[[#This Row],[Liste des opérations]]&amp;"!D69")&amp;"/"&amp;INDIRECT($B66&amp;"!E69"),"")</f>
        <v/>
      </c>
      <c r="K66" s="84" t="str" cm="1">
        <f t="array" aca="1" ref="K66" ca="1">IFERROR(INDIRECT(ListeNonClassée[[#This Row],[Liste des opérations]]&amp;"!G69"),"")</f>
        <v/>
      </c>
      <c r="L66" s="84" t="str" cm="1">
        <f t="array" aca="1" ref="L66" ca="1">IFERROR(INDIRECT(ListeNonClassée[[#This Row],[Liste des opérations]]&amp;"!D70")&amp;"/"&amp;INDIRECT(ListeNonClassée[[#This Row],[Liste des opérations]]&amp;"!E70"),"")</f>
        <v/>
      </c>
      <c r="M66" s="89" t="str" cm="1">
        <f t="array" aca="1" ref="M66" ca="1">IFERROR(INDIRECT(ListeNonClassée[[#This Row],[Liste des opérations]]&amp;"!D70")/INDIRECT(ListeNonClassée[[#This Row],[Liste des opérations]]&amp;"!E70"),"")</f>
        <v/>
      </c>
      <c r="N66" s="84" t="str" cm="1">
        <f t="array" aca="1" ref="N66" ca="1">IFERROR(INDIRECT(ListeNonClassée[[#This Row],[Liste des opérations]]&amp;"!G70"),"")</f>
        <v/>
      </c>
      <c r="O66" s="84" t="str">
        <f ca="1">IF(ListeNonClassée[[#This Row],[avis]]="favorable",_xlfn.RANK.EQ(ListeNonClassée[[#This Row],[%]],ListeNonClassée[%]),"")</f>
        <v/>
      </c>
    </row>
    <row r="67" spans="2:15" hidden="1" x14ac:dyDescent="0.2">
      <c r="B67" s="78" t="str" cm="1">
        <f t="array" aca="1" ref="B67" ca="1">IF(ROWS($1:63)&lt;=COUNTA(ListeF),INDEX(MID(ListeF,FIND("]",ListeF)+1,100),ROWS($1:63)),"")</f>
        <v/>
      </c>
      <c r="C67" s="78" t="str" cm="1">
        <f t="array" aca="1" ref="C67" ca="1">IFERROR(INDIRECT(ListeNonClassée[[#This Row],[Liste des opérations]]&amp;"!D9"),"")</f>
        <v/>
      </c>
      <c r="D67" s="78" t="str" cm="1">
        <f t="array" aca="1" ref="D67" ca="1">IFERROR(INDIRECT(ListeNonClassée[[#This Row],[Liste des opérations]]&amp;"!D11"),"")</f>
        <v/>
      </c>
      <c r="E67" s="78" t="str" cm="1">
        <f t="array" aca="1" ref="E67" ca="1">IFERROR(INDIRECT(ListeNonClassée[[#This Row],[Liste des opérations]]&amp;"!g11"),"")</f>
        <v/>
      </c>
      <c r="F67" s="84" t="str" cm="1">
        <f t="array" aca="1" ref="F67" ca="1">IFERROR(INDIRECT(ListeNonClassée[[#This Row],[Liste des opérations]]&amp;"!D67")&amp;"/"&amp;INDIRECT(ListeNonClassée[[#This Row],[Liste des opérations]]&amp;"!E67"),"")</f>
        <v/>
      </c>
      <c r="G67" s="84" t="str" cm="1">
        <f t="array" aca="1" ref="G67" ca="1">IFERROR(INDIRECT(ListeNonClassée[[#This Row],[Liste des opérations]]&amp;"!G67"),"")</f>
        <v/>
      </c>
      <c r="H67" s="84" t="str" cm="1">
        <f t="array" aca="1" ref="H67" ca="1">IFERROR(INDIRECT($B67&amp;"!D68")&amp;"/"&amp;INDIRECT($B67&amp;"!E68"),"")</f>
        <v/>
      </c>
      <c r="I67" s="84" t="str" cm="1">
        <f t="array" aca="1" ref="I67" ca="1">IFERROR(INDIRECT($B67&amp;"!G68"),"")</f>
        <v/>
      </c>
      <c r="J67" s="84" t="str" cm="1">
        <f t="array" aca="1" ref="J67" ca="1">IFERROR(INDIRECT(ListeNonClassée[[#This Row],[Liste des opérations]]&amp;"!D69")&amp;"/"&amp;INDIRECT($B67&amp;"!E69"),"")</f>
        <v/>
      </c>
      <c r="K67" s="84" t="str" cm="1">
        <f t="array" aca="1" ref="K67" ca="1">IFERROR(INDIRECT(ListeNonClassée[[#This Row],[Liste des opérations]]&amp;"!G69"),"")</f>
        <v/>
      </c>
      <c r="L67" s="84" t="str" cm="1">
        <f t="array" aca="1" ref="L67" ca="1">IFERROR(INDIRECT(ListeNonClassée[[#This Row],[Liste des opérations]]&amp;"!D70")&amp;"/"&amp;INDIRECT(ListeNonClassée[[#This Row],[Liste des opérations]]&amp;"!E70"),"")</f>
        <v/>
      </c>
      <c r="M67" s="89" t="str" cm="1">
        <f t="array" aca="1" ref="M67" ca="1">IFERROR(INDIRECT(ListeNonClassée[[#This Row],[Liste des opérations]]&amp;"!D70")/INDIRECT(ListeNonClassée[[#This Row],[Liste des opérations]]&amp;"!E70"),"")</f>
        <v/>
      </c>
      <c r="N67" s="84" t="str" cm="1">
        <f t="array" aca="1" ref="N67" ca="1">IFERROR(INDIRECT(ListeNonClassée[[#This Row],[Liste des opérations]]&amp;"!G70"),"")</f>
        <v/>
      </c>
      <c r="O67" s="84" t="str">
        <f ca="1">IF(ListeNonClassée[[#This Row],[avis]]="favorable",_xlfn.RANK.EQ(ListeNonClassée[[#This Row],[%]],ListeNonClassée[%]),"")</f>
        <v/>
      </c>
    </row>
    <row r="68" spans="2:15" hidden="1" x14ac:dyDescent="0.2">
      <c r="B68" s="78" t="str" cm="1">
        <f t="array" aca="1" ref="B68" ca="1">IF(ROWS($1:64)&lt;=COUNTA(ListeF),INDEX(MID(ListeF,FIND("]",ListeF)+1,100),ROWS($1:64)),"")</f>
        <v/>
      </c>
      <c r="C68" s="78" t="str" cm="1">
        <f t="array" aca="1" ref="C68" ca="1">IFERROR(INDIRECT(ListeNonClassée[[#This Row],[Liste des opérations]]&amp;"!D9"),"")</f>
        <v/>
      </c>
      <c r="D68" s="78" t="str" cm="1">
        <f t="array" aca="1" ref="D68" ca="1">IFERROR(INDIRECT(ListeNonClassée[[#This Row],[Liste des opérations]]&amp;"!D11"),"")</f>
        <v/>
      </c>
      <c r="E68" s="78" t="str" cm="1">
        <f t="array" aca="1" ref="E68" ca="1">IFERROR(INDIRECT(ListeNonClassée[[#This Row],[Liste des opérations]]&amp;"!g11"),"")</f>
        <v/>
      </c>
      <c r="F68" s="84" t="str" cm="1">
        <f t="array" aca="1" ref="F68" ca="1">IFERROR(INDIRECT(ListeNonClassée[[#This Row],[Liste des opérations]]&amp;"!D67")&amp;"/"&amp;INDIRECT(ListeNonClassée[[#This Row],[Liste des opérations]]&amp;"!E67"),"")</f>
        <v/>
      </c>
      <c r="G68" s="84" t="str" cm="1">
        <f t="array" aca="1" ref="G68" ca="1">IFERROR(INDIRECT(ListeNonClassée[[#This Row],[Liste des opérations]]&amp;"!G67"),"")</f>
        <v/>
      </c>
      <c r="H68" s="84" t="str" cm="1">
        <f t="array" aca="1" ref="H68" ca="1">IFERROR(INDIRECT($B68&amp;"!D68")&amp;"/"&amp;INDIRECT($B68&amp;"!E68"),"")</f>
        <v/>
      </c>
      <c r="I68" s="84" t="str" cm="1">
        <f t="array" aca="1" ref="I68" ca="1">IFERROR(INDIRECT($B68&amp;"!G68"),"")</f>
        <v/>
      </c>
      <c r="J68" s="84" t="str" cm="1">
        <f t="array" aca="1" ref="J68" ca="1">IFERROR(INDIRECT(ListeNonClassée[[#This Row],[Liste des opérations]]&amp;"!D69")&amp;"/"&amp;INDIRECT($B68&amp;"!E69"),"")</f>
        <v/>
      </c>
      <c r="K68" s="84" t="str" cm="1">
        <f t="array" aca="1" ref="K68" ca="1">IFERROR(INDIRECT(ListeNonClassée[[#This Row],[Liste des opérations]]&amp;"!G69"),"")</f>
        <v/>
      </c>
      <c r="L68" s="84" t="str" cm="1">
        <f t="array" aca="1" ref="L68" ca="1">IFERROR(INDIRECT(ListeNonClassée[[#This Row],[Liste des opérations]]&amp;"!D70")&amp;"/"&amp;INDIRECT(ListeNonClassée[[#This Row],[Liste des opérations]]&amp;"!E70"),"")</f>
        <v/>
      </c>
      <c r="M68" s="89" t="str" cm="1">
        <f t="array" aca="1" ref="M68" ca="1">IFERROR(INDIRECT(ListeNonClassée[[#This Row],[Liste des opérations]]&amp;"!D70")/INDIRECT(ListeNonClassée[[#This Row],[Liste des opérations]]&amp;"!E70"),"")</f>
        <v/>
      </c>
      <c r="N68" s="84" t="str" cm="1">
        <f t="array" aca="1" ref="N68" ca="1">IFERROR(INDIRECT(ListeNonClassée[[#This Row],[Liste des opérations]]&amp;"!G70"),"")</f>
        <v/>
      </c>
      <c r="O68" s="84" t="str">
        <f ca="1">IF(ListeNonClassée[[#This Row],[avis]]="favorable",_xlfn.RANK.EQ(ListeNonClassée[[#This Row],[%]],ListeNonClassée[%]),"")</f>
        <v/>
      </c>
    </row>
    <row r="69" spans="2:15" hidden="1" x14ac:dyDescent="0.2">
      <c r="B69" s="78" t="str" cm="1">
        <f t="array" aca="1" ref="B69" ca="1">IF(ROWS($1:65)&lt;=COUNTA(ListeF),INDEX(MID(ListeF,FIND("]",ListeF)+1,100),ROWS($1:65)),"")</f>
        <v/>
      </c>
      <c r="C69" s="78" t="str" cm="1">
        <f t="array" aca="1" ref="C69" ca="1">IFERROR(INDIRECT(ListeNonClassée[[#This Row],[Liste des opérations]]&amp;"!D9"),"")</f>
        <v/>
      </c>
      <c r="D69" s="78" t="str" cm="1">
        <f t="array" aca="1" ref="D69" ca="1">IFERROR(INDIRECT(ListeNonClassée[[#This Row],[Liste des opérations]]&amp;"!D11"),"")</f>
        <v/>
      </c>
      <c r="E69" s="78" t="str" cm="1">
        <f t="array" aca="1" ref="E69" ca="1">IFERROR(INDIRECT(ListeNonClassée[[#This Row],[Liste des opérations]]&amp;"!g11"),"")</f>
        <v/>
      </c>
      <c r="F69" s="84" t="str" cm="1">
        <f t="array" aca="1" ref="F69" ca="1">IFERROR(INDIRECT(ListeNonClassée[[#This Row],[Liste des opérations]]&amp;"!D67")&amp;"/"&amp;INDIRECT(ListeNonClassée[[#This Row],[Liste des opérations]]&amp;"!E67"),"")</f>
        <v/>
      </c>
      <c r="G69" s="84" t="str" cm="1">
        <f t="array" aca="1" ref="G69" ca="1">IFERROR(INDIRECT(ListeNonClassée[[#This Row],[Liste des opérations]]&amp;"!G67"),"")</f>
        <v/>
      </c>
      <c r="H69" s="84" t="str" cm="1">
        <f t="array" aca="1" ref="H69" ca="1">IFERROR(INDIRECT($B69&amp;"!D68")&amp;"/"&amp;INDIRECT($B69&amp;"!E68"),"")</f>
        <v/>
      </c>
      <c r="I69" s="84" t="str" cm="1">
        <f t="array" aca="1" ref="I69" ca="1">IFERROR(INDIRECT($B69&amp;"!G68"),"")</f>
        <v/>
      </c>
      <c r="J69" s="84" t="str" cm="1">
        <f t="array" aca="1" ref="J69" ca="1">IFERROR(INDIRECT(ListeNonClassée[[#This Row],[Liste des opérations]]&amp;"!D69")&amp;"/"&amp;INDIRECT($B69&amp;"!E69"),"")</f>
        <v/>
      </c>
      <c r="K69" s="84" t="str" cm="1">
        <f t="array" aca="1" ref="K69" ca="1">IFERROR(INDIRECT(ListeNonClassée[[#This Row],[Liste des opérations]]&amp;"!G69"),"")</f>
        <v/>
      </c>
      <c r="L69" s="84" t="str" cm="1">
        <f t="array" aca="1" ref="L69" ca="1">IFERROR(INDIRECT(ListeNonClassée[[#This Row],[Liste des opérations]]&amp;"!D70")&amp;"/"&amp;INDIRECT(ListeNonClassée[[#This Row],[Liste des opérations]]&amp;"!E70"),"")</f>
        <v/>
      </c>
      <c r="M69" s="89" t="str" cm="1">
        <f t="array" aca="1" ref="M69" ca="1">IFERROR(INDIRECT(ListeNonClassée[[#This Row],[Liste des opérations]]&amp;"!D70")/INDIRECT(ListeNonClassée[[#This Row],[Liste des opérations]]&amp;"!E70"),"")</f>
        <v/>
      </c>
      <c r="N69" s="84" t="str" cm="1">
        <f t="array" aca="1" ref="N69" ca="1">IFERROR(INDIRECT(ListeNonClassée[[#This Row],[Liste des opérations]]&amp;"!G70"),"")</f>
        <v/>
      </c>
      <c r="O69" s="84" t="str">
        <f ca="1">IF(ListeNonClassée[[#This Row],[avis]]="favorable",_xlfn.RANK.EQ(ListeNonClassée[[#This Row],[%]],ListeNonClassée[%]),"")</f>
        <v/>
      </c>
    </row>
    <row r="70" spans="2:15" hidden="1" x14ac:dyDescent="0.2">
      <c r="B70" s="78" t="str" cm="1">
        <f t="array" aca="1" ref="B70" ca="1">IF(ROWS($1:66)&lt;=COUNTA(ListeF),INDEX(MID(ListeF,FIND("]",ListeF)+1,100),ROWS($1:66)),"")</f>
        <v/>
      </c>
      <c r="C70" s="78" t="str" cm="1">
        <f t="array" aca="1" ref="C70" ca="1">IFERROR(INDIRECT(ListeNonClassée[[#This Row],[Liste des opérations]]&amp;"!D9"),"")</f>
        <v/>
      </c>
      <c r="D70" s="78" t="str" cm="1">
        <f t="array" aca="1" ref="D70" ca="1">IFERROR(INDIRECT(ListeNonClassée[[#This Row],[Liste des opérations]]&amp;"!D11"),"")</f>
        <v/>
      </c>
      <c r="E70" s="78" t="str" cm="1">
        <f t="array" aca="1" ref="E70" ca="1">IFERROR(INDIRECT(ListeNonClassée[[#This Row],[Liste des opérations]]&amp;"!g11"),"")</f>
        <v/>
      </c>
      <c r="F70" s="84" t="str" cm="1">
        <f t="array" aca="1" ref="F70" ca="1">IFERROR(INDIRECT(ListeNonClassée[[#This Row],[Liste des opérations]]&amp;"!D67")&amp;"/"&amp;INDIRECT(ListeNonClassée[[#This Row],[Liste des opérations]]&amp;"!E67"),"")</f>
        <v/>
      </c>
      <c r="G70" s="84" t="str" cm="1">
        <f t="array" aca="1" ref="G70" ca="1">IFERROR(INDIRECT(ListeNonClassée[[#This Row],[Liste des opérations]]&amp;"!G67"),"")</f>
        <v/>
      </c>
      <c r="H70" s="84" t="str" cm="1">
        <f t="array" aca="1" ref="H70" ca="1">IFERROR(INDIRECT($B70&amp;"!D68")&amp;"/"&amp;INDIRECT($B70&amp;"!E68"),"")</f>
        <v/>
      </c>
      <c r="I70" s="84" t="str" cm="1">
        <f t="array" aca="1" ref="I70" ca="1">IFERROR(INDIRECT($B70&amp;"!G68"),"")</f>
        <v/>
      </c>
      <c r="J70" s="84" t="str" cm="1">
        <f t="array" aca="1" ref="J70" ca="1">IFERROR(INDIRECT(ListeNonClassée[[#This Row],[Liste des opérations]]&amp;"!D69")&amp;"/"&amp;INDIRECT($B70&amp;"!E69"),"")</f>
        <v/>
      </c>
      <c r="K70" s="84" t="str" cm="1">
        <f t="array" aca="1" ref="K70" ca="1">IFERROR(INDIRECT(ListeNonClassée[[#This Row],[Liste des opérations]]&amp;"!G69"),"")</f>
        <v/>
      </c>
      <c r="L70" s="84" t="str" cm="1">
        <f t="array" aca="1" ref="L70" ca="1">IFERROR(INDIRECT(ListeNonClassée[[#This Row],[Liste des opérations]]&amp;"!D70")&amp;"/"&amp;INDIRECT(ListeNonClassée[[#This Row],[Liste des opérations]]&amp;"!E70"),"")</f>
        <v/>
      </c>
      <c r="M70" s="89" t="str" cm="1">
        <f t="array" aca="1" ref="M70" ca="1">IFERROR(INDIRECT(ListeNonClassée[[#This Row],[Liste des opérations]]&amp;"!D70")/INDIRECT(ListeNonClassée[[#This Row],[Liste des opérations]]&amp;"!E70"),"")</f>
        <v/>
      </c>
      <c r="N70" s="84" t="str" cm="1">
        <f t="array" aca="1" ref="N70" ca="1">IFERROR(INDIRECT(ListeNonClassée[[#This Row],[Liste des opérations]]&amp;"!G70"),"")</f>
        <v/>
      </c>
      <c r="O70" s="84" t="str">
        <f ca="1">IF(ListeNonClassée[[#This Row],[avis]]="favorable",_xlfn.RANK.EQ(ListeNonClassée[[#This Row],[%]],ListeNonClassée[%]),"")</f>
        <v/>
      </c>
    </row>
    <row r="71" spans="2:15" hidden="1" x14ac:dyDescent="0.2">
      <c r="B71" s="78" t="str" cm="1">
        <f t="array" aca="1" ref="B71" ca="1">IF(ROWS($1:67)&lt;=COUNTA(ListeF),INDEX(MID(ListeF,FIND("]",ListeF)+1,100),ROWS($1:67)),"")</f>
        <v/>
      </c>
      <c r="C71" s="78" t="str" cm="1">
        <f t="array" aca="1" ref="C71" ca="1">IFERROR(INDIRECT(ListeNonClassée[[#This Row],[Liste des opérations]]&amp;"!D9"),"")</f>
        <v/>
      </c>
      <c r="D71" s="78" t="str" cm="1">
        <f t="array" aca="1" ref="D71" ca="1">IFERROR(INDIRECT(ListeNonClassée[[#This Row],[Liste des opérations]]&amp;"!D11"),"")</f>
        <v/>
      </c>
      <c r="E71" s="78" t="str" cm="1">
        <f t="array" aca="1" ref="E71" ca="1">IFERROR(INDIRECT(ListeNonClassée[[#This Row],[Liste des opérations]]&amp;"!g11"),"")</f>
        <v/>
      </c>
      <c r="F71" s="84" t="str" cm="1">
        <f t="array" aca="1" ref="F71" ca="1">IFERROR(INDIRECT(ListeNonClassée[[#This Row],[Liste des opérations]]&amp;"!D67")&amp;"/"&amp;INDIRECT(ListeNonClassée[[#This Row],[Liste des opérations]]&amp;"!E67"),"")</f>
        <v/>
      </c>
      <c r="G71" s="84" t="str" cm="1">
        <f t="array" aca="1" ref="G71" ca="1">IFERROR(INDIRECT(ListeNonClassée[[#This Row],[Liste des opérations]]&amp;"!G67"),"")</f>
        <v/>
      </c>
      <c r="H71" s="84" t="str" cm="1">
        <f t="array" aca="1" ref="H71" ca="1">IFERROR(INDIRECT($B71&amp;"!D68")&amp;"/"&amp;INDIRECT($B71&amp;"!E68"),"")</f>
        <v/>
      </c>
      <c r="I71" s="84" t="str" cm="1">
        <f t="array" aca="1" ref="I71" ca="1">IFERROR(INDIRECT($B71&amp;"!G68"),"")</f>
        <v/>
      </c>
      <c r="J71" s="84" t="str" cm="1">
        <f t="array" aca="1" ref="J71" ca="1">IFERROR(INDIRECT(ListeNonClassée[[#This Row],[Liste des opérations]]&amp;"!D69")&amp;"/"&amp;INDIRECT($B71&amp;"!E69"),"")</f>
        <v/>
      </c>
      <c r="K71" s="84" t="str" cm="1">
        <f t="array" aca="1" ref="K71" ca="1">IFERROR(INDIRECT(ListeNonClassée[[#This Row],[Liste des opérations]]&amp;"!G69"),"")</f>
        <v/>
      </c>
      <c r="L71" s="84" t="str" cm="1">
        <f t="array" aca="1" ref="L71" ca="1">IFERROR(INDIRECT(ListeNonClassée[[#This Row],[Liste des opérations]]&amp;"!D70")&amp;"/"&amp;INDIRECT(ListeNonClassée[[#This Row],[Liste des opérations]]&amp;"!E70"),"")</f>
        <v/>
      </c>
      <c r="M71" s="89" t="str" cm="1">
        <f t="array" aca="1" ref="M71" ca="1">IFERROR(INDIRECT(ListeNonClassée[[#This Row],[Liste des opérations]]&amp;"!D70")/INDIRECT(ListeNonClassée[[#This Row],[Liste des opérations]]&amp;"!E70"),"")</f>
        <v/>
      </c>
      <c r="N71" s="84" t="str" cm="1">
        <f t="array" aca="1" ref="N71" ca="1">IFERROR(INDIRECT(ListeNonClassée[[#This Row],[Liste des opérations]]&amp;"!G70"),"")</f>
        <v/>
      </c>
      <c r="O71" s="84" t="str">
        <f ca="1">IF(ListeNonClassée[[#This Row],[avis]]="favorable",_xlfn.RANK.EQ(ListeNonClassée[[#This Row],[%]],ListeNonClassée[%]),"")</f>
        <v/>
      </c>
    </row>
    <row r="72" spans="2:15" hidden="1" x14ac:dyDescent="0.2">
      <c r="B72" s="78" t="str" cm="1">
        <f t="array" aca="1" ref="B72" ca="1">IF(ROWS($1:68)&lt;=COUNTA(ListeF),INDEX(MID(ListeF,FIND("]",ListeF)+1,100),ROWS($1:68)),"")</f>
        <v/>
      </c>
      <c r="C72" s="78" t="str" cm="1">
        <f t="array" aca="1" ref="C72" ca="1">IFERROR(INDIRECT(ListeNonClassée[[#This Row],[Liste des opérations]]&amp;"!D9"),"")</f>
        <v/>
      </c>
      <c r="D72" s="78" t="str" cm="1">
        <f t="array" aca="1" ref="D72" ca="1">IFERROR(INDIRECT(ListeNonClassée[[#This Row],[Liste des opérations]]&amp;"!D11"),"")</f>
        <v/>
      </c>
      <c r="E72" s="78" t="str" cm="1">
        <f t="array" aca="1" ref="E72" ca="1">IFERROR(INDIRECT(ListeNonClassée[[#This Row],[Liste des opérations]]&amp;"!g11"),"")</f>
        <v/>
      </c>
      <c r="F72" s="84" t="str" cm="1">
        <f t="array" aca="1" ref="F72" ca="1">IFERROR(INDIRECT(ListeNonClassée[[#This Row],[Liste des opérations]]&amp;"!D67")&amp;"/"&amp;INDIRECT(ListeNonClassée[[#This Row],[Liste des opérations]]&amp;"!E67"),"")</f>
        <v/>
      </c>
      <c r="G72" s="84" t="str" cm="1">
        <f t="array" aca="1" ref="G72" ca="1">IFERROR(INDIRECT(ListeNonClassée[[#This Row],[Liste des opérations]]&amp;"!G67"),"")</f>
        <v/>
      </c>
      <c r="H72" s="84" t="str" cm="1">
        <f t="array" aca="1" ref="H72" ca="1">IFERROR(INDIRECT($B72&amp;"!D68")&amp;"/"&amp;INDIRECT($B72&amp;"!E68"),"")</f>
        <v/>
      </c>
      <c r="I72" s="84" t="str" cm="1">
        <f t="array" aca="1" ref="I72" ca="1">IFERROR(INDIRECT($B72&amp;"!G68"),"")</f>
        <v/>
      </c>
      <c r="J72" s="84" t="str" cm="1">
        <f t="array" aca="1" ref="J72" ca="1">IFERROR(INDIRECT(ListeNonClassée[[#This Row],[Liste des opérations]]&amp;"!D69")&amp;"/"&amp;INDIRECT($B72&amp;"!E69"),"")</f>
        <v/>
      </c>
      <c r="K72" s="84" t="str" cm="1">
        <f t="array" aca="1" ref="K72" ca="1">IFERROR(INDIRECT(ListeNonClassée[[#This Row],[Liste des opérations]]&amp;"!G69"),"")</f>
        <v/>
      </c>
      <c r="L72" s="84" t="str" cm="1">
        <f t="array" aca="1" ref="L72" ca="1">IFERROR(INDIRECT(ListeNonClassée[[#This Row],[Liste des opérations]]&amp;"!D70")&amp;"/"&amp;INDIRECT(ListeNonClassée[[#This Row],[Liste des opérations]]&amp;"!E70"),"")</f>
        <v/>
      </c>
      <c r="M72" s="89" t="str" cm="1">
        <f t="array" aca="1" ref="M72" ca="1">IFERROR(INDIRECT(ListeNonClassée[[#This Row],[Liste des opérations]]&amp;"!D70")/INDIRECT(ListeNonClassée[[#This Row],[Liste des opérations]]&amp;"!E70"),"")</f>
        <v/>
      </c>
      <c r="N72" s="84" t="str" cm="1">
        <f t="array" aca="1" ref="N72" ca="1">IFERROR(INDIRECT(ListeNonClassée[[#This Row],[Liste des opérations]]&amp;"!G70"),"")</f>
        <v/>
      </c>
      <c r="O72" s="84" t="str">
        <f ca="1">IF(ListeNonClassée[[#This Row],[avis]]="favorable",_xlfn.RANK.EQ(ListeNonClassée[[#This Row],[%]],ListeNonClassée[%]),"")</f>
        <v/>
      </c>
    </row>
    <row r="73" spans="2:15" hidden="1" x14ac:dyDescent="0.2">
      <c r="B73" s="78" t="str" cm="1">
        <f t="array" aca="1" ref="B73" ca="1">IF(ROWS($1:69)&lt;=COUNTA(ListeF),INDEX(MID(ListeF,FIND("]",ListeF)+1,100),ROWS($1:69)),"")</f>
        <v/>
      </c>
      <c r="C73" s="78" t="str" cm="1">
        <f t="array" aca="1" ref="C73" ca="1">IFERROR(INDIRECT(ListeNonClassée[[#This Row],[Liste des opérations]]&amp;"!D9"),"")</f>
        <v/>
      </c>
      <c r="D73" s="78" t="str" cm="1">
        <f t="array" aca="1" ref="D73" ca="1">IFERROR(INDIRECT(ListeNonClassée[[#This Row],[Liste des opérations]]&amp;"!D11"),"")</f>
        <v/>
      </c>
      <c r="E73" s="78" t="str" cm="1">
        <f t="array" aca="1" ref="E73" ca="1">IFERROR(INDIRECT(ListeNonClassée[[#This Row],[Liste des opérations]]&amp;"!g11"),"")</f>
        <v/>
      </c>
      <c r="F73" s="84" t="str" cm="1">
        <f t="array" aca="1" ref="F73" ca="1">IFERROR(INDIRECT(ListeNonClassée[[#This Row],[Liste des opérations]]&amp;"!D67")&amp;"/"&amp;INDIRECT(ListeNonClassée[[#This Row],[Liste des opérations]]&amp;"!E67"),"")</f>
        <v/>
      </c>
      <c r="G73" s="84" t="str" cm="1">
        <f t="array" aca="1" ref="G73" ca="1">IFERROR(INDIRECT(ListeNonClassée[[#This Row],[Liste des opérations]]&amp;"!G67"),"")</f>
        <v/>
      </c>
      <c r="H73" s="84" t="str" cm="1">
        <f t="array" aca="1" ref="H73" ca="1">IFERROR(INDIRECT($B73&amp;"!D68")&amp;"/"&amp;INDIRECT($B73&amp;"!E68"),"")</f>
        <v/>
      </c>
      <c r="I73" s="84" t="str" cm="1">
        <f t="array" aca="1" ref="I73" ca="1">IFERROR(INDIRECT($B73&amp;"!G68"),"")</f>
        <v/>
      </c>
      <c r="J73" s="84" t="str" cm="1">
        <f t="array" aca="1" ref="J73" ca="1">IFERROR(INDIRECT(ListeNonClassée[[#This Row],[Liste des opérations]]&amp;"!D69")&amp;"/"&amp;INDIRECT($B73&amp;"!E69"),"")</f>
        <v/>
      </c>
      <c r="K73" s="84" t="str" cm="1">
        <f t="array" aca="1" ref="K73" ca="1">IFERROR(INDIRECT(ListeNonClassée[[#This Row],[Liste des opérations]]&amp;"!G69"),"")</f>
        <v/>
      </c>
      <c r="L73" s="84" t="str" cm="1">
        <f t="array" aca="1" ref="L73" ca="1">IFERROR(INDIRECT(ListeNonClassée[[#This Row],[Liste des opérations]]&amp;"!D70")&amp;"/"&amp;INDIRECT(ListeNonClassée[[#This Row],[Liste des opérations]]&amp;"!E70"),"")</f>
        <v/>
      </c>
      <c r="M73" s="89" t="str" cm="1">
        <f t="array" aca="1" ref="M73" ca="1">IFERROR(INDIRECT(ListeNonClassée[[#This Row],[Liste des opérations]]&amp;"!D70")/INDIRECT(ListeNonClassée[[#This Row],[Liste des opérations]]&amp;"!E70"),"")</f>
        <v/>
      </c>
      <c r="N73" s="84" t="str" cm="1">
        <f t="array" aca="1" ref="N73" ca="1">IFERROR(INDIRECT(ListeNonClassée[[#This Row],[Liste des opérations]]&amp;"!G70"),"")</f>
        <v/>
      </c>
      <c r="O73" s="84" t="str">
        <f ca="1">IF(ListeNonClassée[[#This Row],[avis]]="favorable",_xlfn.RANK.EQ(ListeNonClassée[[#This Row],[%]],ListeNonClassée[%]),"")</f>
        <v/>
      </c>
    </row>
    <row r="74" spans="2:15" hidden="1" x14ac:dyDescent="0.2">
      <c r="B74" s="78" t="str" cm="1">
        <f t="array" aca="1" ref="B74" ca="1">IF(ROWS($1:70)&lt;=COUNTA(ListeF),INDEX(MID(ListeF,FIND("]",ListeF)+1,100),ROWS($1:70)),"")</f>
        <v/>
      </c>
      <c r="C74" s="78" t="str" cm="1">
        <f t="array" aca="1" ref="C74" ca="1">IFERROR(INDIRECT(ListeNonClassée[[#This Row],[Liste des opérations]]&amp;"!D9"),"")</f>
        <v/>
      </c>
      <c r="D74" s="78" t="str" cm="1">
        <f t="array" aca="1" ref="D74" ca="1">IFERROR(INDIRECT(ListeNonClassée[[#This Row],[Liste des opérations]]&amp;"!D11"),"")</f>
        <v/>
      </c>
      <c r="E74" s="78" t="str" cm="1">
        <f t="array" aca="1" ref="E74" ca="1">IFERROR(INDIRECT(ListeNonClassée[[#This Row],[Liste des opérations]]&amp;"!g11"),"")</f>
        <v/>
      </c>
      <c r="F74" s="84" t="str" cm="1">
        <f t="array" aca="1" ref="F74" ca="1">IFERROR(INDIRECT(ListeNonClassée[[#This Row],[Liste des opérations]]&amp;"!D67")&amp;"/"&amp;INDIRECT(ListeNonClassée[[#This Row],[Liste des opérations]]&amp;"!E67"),"")</f>
        <v/>
      </c>
      <c r="G74" s="84" t="str" cm="1">
        <f t="array" aca="1" ref="G74" ca="1">IFERROR(INDIRECT(ListeNonClassée[[#This Row],[Liste des opérations]]&amp;"!G67"),"")</f>
        <v/>
      </c>
      <c r="H74" s="84" t="str" cm="1">
        <f t="array" aca="1" ref="H74" ca="1">IFERROR(INDIRECT($B74&amp;"!D68")&amp;"/"&amp;INDIRECT($B74&amp;"!E68"),"")</f>
        <v/>
      </c>
      <c r="I74" s="84" t="str" cm="1">
        <f t="array" aca="1" ref="I74" ca="1">IFERROR(INDIRECT($B74&amp;"!G68"),"")</f>
        <v/>
      </c>
      <c r="J74" s="84" t="str" cm="1">
        <f t="array" aca="1" ref="J74" ca="1">IFERROR(INDIRECT(ListeNonClassée[[#This Row],[Liste des opérations]]&amp;"!D69")&amp;"/"&amp;INDIRECT($B74&amp;"!E69"),"")</f>
        <v/>
      </c>
      <c r="K74" s="84" t="str" cm="1">
        <f t="array" aca="1" ref="K74" ca="1">IFERROR(INDIRECT(ListeNonClassée[[#This Row],[Liste des opérations]]&amp;"!G69"),"")</f>
        <v/>
      </c>
      <c r="L74" s="84" t="str" cm="1">
        <f t="array" aca="1" ref="L74" ca="1">IFERROR(INDIRECT(ListeNonClassée[[#This Row],[Liste des opérations]]&amp;"!D70")&amp;"/"&amp;INDIRECT(ListeNonClassée[[#This Row],[Liste des opérations]]&amp;"!E70"),"")</f>
        <v/>
      </c>
      <c r="M74" s="89" t="str" cm="1">
        <f t="array" aca="1" ref="M74" ca="1">IFERROR(INDIRECT(ListeNonClassée[[#This Row],[Liste des opérations]]&amp;"!D70")/INDIRECT(ListeNonClassée[[#This Row],[Liste des opérations]]&amp;"!E70"),"")</f>
        <v/>
      </c>
      <c r="N74" s="84" t="str" cm="1">
        <f t="array" aca="1" ref="N74" ca="1">IFERROR(INDIRECT(ListeNonClassée[[#This Row],[Liste des opérations]]&amp;"!G70"),"")</f>
        <v/>
      </c>
      <c r="O74" s="84" t="str">
        <f ca="1">IF(ListeNonClassée[[#This Row],[avis]]="favorable",_xlfn.RANK.EQ(ListeNonClassée[[#This Row],[%]],ListeNonClassée[%]),"")</f>
        <v/>
      </c>
    </row>
    <row r="75" spans="2:15" hidden="1" x14ac:dyDescent="0.2">
      <c r="B75" s="78" t="str" cm="1">
        <f t="array" aca="1" ref="B75" ca="1">IF(ROWS($1:71)&lt;=COUNTA(ListeF),INDEX(MID(ListeF,FIND("]",ListeF)+1,100),ROWS($1:71)),"")</f>
        <v/>
      </c>
      <c r="C75" s="78" t="str" cm="1">
        <f t="array" aca="1" ref="C75" ca="1">IFERROR(INDIRECT(ListeNonClassée[[#This Row],[Liste des opérations]]&amp;"!D9"),"")</f>
        <v/>
      </c>
      <c r="D75" s="78" t="str" cm="1">
        <f t="array" aca="1" ref="D75" ca="1">IFERROR(INDIRECT(ListeNonClassée[[#This Row],[Liste des opérations]]&amp;"!D11"),"")</f>
        <v/>
      </c>
      <c r="E75" s="78" t="str" cm="1">
        <f t="array" aca="1" ref="E75" ca="1">IFERROR(INDIRECT(ListeNonClassée[[#This Row],[Liste des opérations]]&amp;"!g11"),"")</f>
        <v/>
      </c>
      <c r="F75" s="84" t="str" cm="1">
        <f t="array" aca="1" ref="F75" ca="1">IFERROR(INDIRECT(ListeNonClassée[[#This Row],[Liste des opérations]]&amp;"!D67")&amp;"/"&amp;INDIRECT(ListeNonClassée[[#This Row],[Liste des opérations]]&amp;"!E67"),"")</f>
        <v/>
      </c>
      <c r="G75" s="84" t="str" cm="1">
        <f t="array" aca="1" ref="G75" ca="1">IFERROR(INDIRECT(ListeNonClassée[[#This Row],[Liste des opérations]]&amp;"!G67"),"")</f>
        <v/>
      </c>
      <c r="H75" s="84" t="str" cm="1">
        <f t="array" aca="1" ref="H75" ca="1">IFERROR(INDIRECT($B75&amp;"!D68")&amp;"/"&amp;INDIRECT($B75&amp;"!E68"),"")</f>
        <v/>
      </c>
      <c r="I75" s="84" t="str" cm="1">
        <f t="array" aca="1" ref="I75" ca="1">IFERROR(INDIRECT($B75&amp;"!G68"),"")</f>
        <v/>
      </c>
      <c r="J75" s="84" t="str" cm="1">
        <f t="array" aca="1" ref="J75" ca="1">IFERROR(INDIRECT(ListeNonClassée[[#This Row],[Liste des opérations]]&amp;"!D69")&amp;"/"&amp;INDIRECT($B75&amp;"!E69"),"")</f>
        <v/>
      </c>
      <c r="K75" s="84" t="str" cm="1">
        <f t="array" aca="1" ref="K75" ca="1">IFERROR(INDIRECT(ListeNonClassée[[#This Row],[Liste des opérations]]&amp;"!G69"),"")</f>
        <v/>
      </c>
      <c r="L75" s="84" t="str" cm="1">
        <f t="array" aca="1" ref="L75" ca="1">IFERROR(INDIRECT(ListeNonClassée[[#This Row],[Liste des opérations]]&amp;"!D70")&amp;"/"&amp;INDIRECT(ListeNonClassée[[#This Row],[Liste des opérations]]&amp;"!E70"),"")</f>
        <v/>
      </c>
      <c r="M75" s="89" t="str" cm="1">
        <f t="array" aca="1" ref="M75" ca="1">IFERROR(INDIRECT(ListeNonClassée[[#This Row],[Liste des opérations]]&amp;"!D70")/INDIRECT(ListeNonClassée[[#This Row],[Liste des opérations]]&amp;"!E70"),"")</f>
        <v/>
      </c>
      <c r="N75" s="84" t="str" cm="1">
        <f t="array" aca="1" ref="N75" ca="1">IFERROR(INDIRECT(ListeNonClassée[[#This Row],[Liste des opérations]]&amp;"!G70"),"")</f>
        <v/>
      </c>
      <c r="O75" s="84" t="str">
        <f ca="1">IF(ListeNonClassée[[#This Row],[avis]]="favorable",_xlfn.RANK.EQ(ListeNonClassée[[#This Row],[%]],ListeNonClassée[%]),"")</f>
        <v/>
      </c>
    </row>
    <row r="76" spans="2:15" hidden="1" x14ac:dyDescent="0.2">
      <c r="B76" s="78" t="str" cm="1">
        <f t="array" aca="1" ref="B76" ca="1">IF(ROWS($1:72)&lt;=COUNTA(ListeF),INDEX(MID(ListeF,FIND("]",ListeF)+1,100),ROWS($1:72)),"")</f>
        <v/>
      </c>
      <c r="C76" s="78" t="str" cm="1">
        <f t="array" aca="1" ref="C76" ca="1">IFERROR(INDIRECT(ListeNonClassée[[#This Row],[Liste des opérations]]&amp;"!D9"),"")</f>
        <v/>
      </c>
      <c r="D76" s="78" t="str" cm="1">
        <f t="array" aca="1" ref="D76" ca="1">IFERROR(INDIRECT(ListeNonClassée[[#This Row],[Liste des opérations]]&amp;"!D11"),"")</f>
        <v/>
      </c>
      <c r="E76" s="78" t="str" cm="1">
        <f t="array" aca="1" ref="E76" ca="1">IFERROR(INDIRECT(ListeNonClassée[[#This Row],[Liste des opérations]]&amp;"!g11"),"")</f>
        <v/>
      </c>
      <c r="F76" s="84" t="str" cm="1">
        <f t="array" aca="1" ref="F76" ca="1">IFERROR(INDIRECT(ListeNonClassée[[#This Row],[Liste des opérations]]&amp;"!D67")&amp;"/"&amp;INDIRECT(ListeNonClassée[[#This Row],[Liste des opérations]]&amp;"!E67"),"")</f>
        <v/>
      </c>
      <c r="G76" s="84" t="str" cm="1">
        <f t="array" aca="1" ref="G76" ca="1">IFERROR(INDIRECT(ListeNonClassée[[#This Row],[Liste des opérations]]&amp;"!G67"),"")</f>
        <v/>
      </c>
      <c r="H76" s="84" t="str" cm="1">
        <f t="array" aca="1" ref="H76" ca="1">IFERROR(INDIRECT($B76&amp;"!D68")&amp;"/"&amp;INDIRECT($B76&amp;"!E68"),"")</f>
        <v/>
      </c>
      <c r="I76" s="84" t="str" cm="1">
        <f t="array" aca="1" ref="I76" ca="1">IFERROR(INDIRECT($B76&amp;"!G68"),"")</f>
        <v/>
      </c>
      <c r="J76" s="84" t="str" cm="1">
        <f t="array" aca="1" ref="J76" ca="1">IFERROR(INDIRECT(ListeNonClassée[[#This Row],[Liste des opérations]]&amp;"!D69")&amp;"/"&amp;INDIRECT($B76&amp;"!E69"),"")</f>
        <v/>
      </c>
      <c r="K76" s="84" t="str" cm="1">
        <f t="array" aca="1" ref="K76" ca="1">IFERROR(INDIRECT(ListeNonClassée[[#This Row],[Liste des opérations]]&amp;"!G69"),"")</f>
        <v/>
      </c>
      <c r="L76" s="84" t="str" cm="1">
        <f t="array" aca="1" ref="L76" ca="1">IFERROR(INDIRECT(ListeNonClassée[[#This Row],[Liste des opérations]]&amp;"!D70")&amp;"/"&amp;INDIRECT(ListeNonClassée[[#This Row],[Liste des opérations]]&amp;"!E70"),"")</f>
        <v/>
      </c>
      <c r="M76" s="89" t="str" cm="1">
        <f t="array" aca="1" ref="M76" ca="1">IFERROR(INDIRECT(ListeNonClassée[[#This Row],[Liste des opérations]]&amp;"!D70")/INDIRECT(ListeNonClassée[[#This Row],[Liste des opérations]]&amp;"!E70"),"")</f>
        <v/>
      </c>
      <c r="N76" s="84" t="str" cm="1">
        <f t="array" aca="1" ref="N76" ca="1">IFERROR(INDIRECT(ListeNonClassée[[#This Row],[Liste des opérations]]&amp;"!G70"),"")</f>
        <v/>
      </c>
      <c r="O76" s="84" t="str">
        <f ca="1">IF(ListeNonClassée[[#This Row],[avis]]="favorable",_xlfn.RANK.EQ(ListeNonClassée[[#This Row],[%]],ListeNonClassée[%]),"")</f>
        <v/>
      </c>
    </row>
    <row r="77" spans="2:15" hidden="1" x14ac:dyDescent="0.2">
      <c r="B77" s="78" t="str" cm="1">
        <f t="array" aca="1" ref="B77" ca="1">IF(ROWS($1:73)&lt;=COUNTA(ListeF),INDEX(MID(ListeF,FIND("]",ListeF)+1,100),ROWS($1:73)),"")</f>
        <v/>
      </c>
      <c r="C77" s="78" t="str" cm="1">
        <f t="array" aca="1" ref="C77" ca="1">IFERROR(INDIRECT(ListeNonClassée[[#This Row],[Liste des opérations]]&amp;"!D9"),"")</f>
        <v/>
      </c>
      <c r="D77" s="78" t="str" cm="1">
        <f t="array" aca="1" ref="D77" ca="1">IFERROR(INDIRECT(ListeNonClassée[[#This Row],[Liste des opérations]]&amp;"!D11"),"")</f>
        <v/>
      </c>
      <c r="E77" s="78" t="str" cm="1">
        <f t="array" aca="1" ref="E77" ca="1">IFERROR(INDIRECT(ListeNonClassée[[#This Row],[Liste des opérations]]&amp;"!g11"),"")</f>
        <v/>
      </c>
      <c r="F77" s="84" t="str" cm="1">
        <f t="array" aca="1" ref="F77" ca="1">IFERROR(INDIRECT(ListeNonClassée[[#This Row],[Liste des opérations]]&amp;"!D67")&amp;"/"&amp;INDIRECT(ListeNonClassée[[#This Row],[Liste des opérations]]&amp;"!E67"),"")</f>
        <v/>
      </c>
      <c r="G77" s="84" t="str" cm="1">
        <f t="array" aca="1" ref="G77" ca="1">IFERROR(INDIRECT(ListeNonClassée[[#This Row],[Liste des opérations]]&amp;"!G67"),"")</f>
        <v/>
      </c>
      <c r="H77" s="84" t="str" cm="1">
        <f t="array" aca="1" ref="H77" ca="1">IFERROR(INDIRECT($B77&amp;"!D68")&amp;"/"&amp;INDIRECT($B77&amp;"!E68"),"")</f>
        <v/>
      </c>
      <c r="I77" s="84" t="str" cm="1">
        <f t="array" aca="1" ref="I77" ca="1">IFERROR(INDIRECT($B77&amp;"!G68"),"")</f>
        <v/>
      </c>
      <c r="J77" s="84" t="str" cm="1">
        <f t="array" aca="1" ref="J77" ca="1">IFERROR(INDIRECT(ListeNonClassée[[#This Row],[Liste des opérations]]&amp;"!D69")&amp;"/"&amp;INDIRECT($B77&amp;"!E69"),"")</f>
        <v/>
      </c>
      <c r="K77" s="84" t="str" cm="1">
        <f t="array" aca="1" ref="K77" ca="1">IFERROR(INDIRECT(ListeNonClassée[[#This Row],[Liste des opérations]]&amp;"!G69"),"")</f>
        <v/>
      </c>
      <c r="L77" s="84" t="str" cm="1">
        <f t="array" aca="1" ref="L77" ca="1">IFERROR(INDIRECT(ListeNonClassée[[#This Row],[Liste des opérations]]&amp;"!D70")&amp;"/"&amp;INDIRECT(ListeNonClassée[[#This Row],[Liste des opérations]]&amp;"!E70"),"")</f>
        <v/>
      </c>
      <c r="M77" s="89" t="str" cm="1">
        <f t="array" aca="1" ref="M77" ca="1">IFERROR(INDIRECT(ListeNonClassée[[#This Row],[Liste des opérations]]&amp;"!D70")/INDIRECT(ListeNonClassée[[#This Row],[Liste des opérations]]&amp;"!E70"),"")</f>
        <v/>
      </c>
      <c r="N77" s="84" t="str" cm="1">
        <f t="array" aca="1" ref="N77" ca="1">IFERROR(INDIRECT(ListeNonClassée[[#This Row],[Liste des opérations]]&amp;"!G70"),"")</f>
        <v/>
      </c>
      <c r="O77" s="84" t="str">
        <f ca="1">IF(ListeNonClassée[[#This Row],[avis]]="favorable",_xlfn.RANK.EQ(ListeNonClassée[[#This Row],[%]],ListeNonClassée[%]),"")</f>
        <v/>
      </c>
    </row>
    <row r="78" spans="2:15" hidden="1" x14ac:dyDescent="0.2">
      <c r="B78" s="78" t="str" cm="1">
        <f t="array" aca="1" ref="B78" ca="1">IF(ROWS($1:74)&lt;=COUNTA(ListeF),INDEX(MID(ListeF,FIND("]",ListeF)+1,100),ROWS($1:74)),"")</f>
        <v/>
      </c>
      <c r="C78" s="78" t="str" cm="1">
        <f t="array" aca="1" ref="C78" ca="1">IFERROR(INDIRECT(ListeNonClassée[[#This Row],[Liste des opérations]]&amp;"!D9"),"")</f>
        <v/>
      </c>
      <c r="D78" s="78" t="str" cm="1">
        <f t="array" aca="1" ref="D78" ca="1">IFERROR(INDIRECT(ListeNonClassée[[#This Row],[Liste des opérations]]&amp;"!D11"),"")</f>
        <v/>
      </c>
      <c r="E78" s="78" t="str" cm="1">
        <f t="array" aca="1" ref="E78" ca="1">IFERROR(INDIRECT(ListeNonClassée[[#This Row],[Liste des opérations]]&amp;"!g11"),"")</f>
        <v/>
      </c>
      <c r="F78" s="84" t="str" cm="1">
        <f t="array" aca="1" ref="F78" ca="1">IFERROR(INDIRECT(ListeNonClassée[[#This Row],[Liste des opérations]]&amp;"!D67")&amp;"/"&amp;INDIRECT(ListeNonClassée[[#This Row],[Liste des opérations]]&amp;"!E67"),"")</f>
        <v/>
      </c>
      <c r="G78" s="84" t="str" cm="1">
        <f t="array" aca="1" ref="G78" ca="1">IFERROR(INDIRECT(ListeNonClassée[[#This Row],[Liste des opérations]]&amp;"!G67"),"")</f>
        <v/>
      </c>
      <c r="H78" s="84" t="str" cm="1">
        <f t="array" aca="1" ref="H78" ca="1">IFERROR(INDIRECT($B78&amp;"!D68")&amp;"/"&amp;INDIRECT($B78&amp;"!E68"),"")</f>
        <v/>
      </c>
      <c r="I78" s="84" t="str" cm="1">
        <f t="array" aca="1" ref="I78" ca="1">IFERROR(INDIRECT($B78&amp;"!G68"),"")</f>
        <v/>
      </c>
      <c r="J78" s="84" t="str" cm="1">
        <f t="array" aca="1" ref="J78" ca="1">IFERROR(INDIRECT(ListeNonClassée[[#This Row],[Liste des opérations]]&amp;"!D69")&amp;"/"&amp;INDIRECT($B78&amp;"!E69"),"")</f>
        <v/>
      </c>
      <c r="K78" s="84" t="str" cm="1">
        <f t="array" aca="1" ref="K78" ca="1">IFERROR(INDIRECT(ListeNonClassée[[#This Row],[Liste des opérations]]&amp;"!G69"),"")</f>
        <v/>
      </c>
      <c r="L78" s="84" t="str" cm="1">
        <f t="array" aca="1" ref="L78" ca="1">IFERROR(INDIRECT(ListeNonClassée[[#This Row],[Liste des opérations]]&amp;"!D70")&amp;"/"&amp;INDIRECT(ListeNonClassée[[#This Row],[Liste des opérations]]&amp;"!E70"),"")</f>
        <v/>
      </c>
      <c r="M78" s="89" t="str" cm="1">
        <f t="array" aca="1" ref="M78" ca="1">IFERROR(INDIRECT(ListeNonClassée[[#This Row],[Liste des opérations]]&amp;"!D70")/INDIRECT(ListeNonClassée[[#This Row],[Liste des opérations]]&amp;"!E70"),"")</f>
        <v/>
      </c>
      <c r="N78" s="84" t="str" cm="1">
        <f t="array" aca="1" ref="N78" ca="1">IFERROR(INDIRECT(ListeNonClassée[[#This Row],[Liste des opérations]]&amp;"!G70"),"")</f>
        <v/>
      </c>
      <c r="O78" s="84" t="str">
        <f ca="1">IF(ListeNonClassée[[#This Row],[avis]]="favorable",_xlfn.RANK.EQ(ListeNonClassée[[#This Row],[%]],ListeNonClassée[%]),"")</f>
        <v/>
      </c>
    </row>
    <row r="79" spans="2:15" hidden="1" x14ac:dyDescent="0.2">
      <c r="B79" s="78" t="str" cm="1">
        <f t="array" aca="1" ref="B79" ca="1">IF(ROWS($1:75)&lt;=COUNTA(ListeF),INDEX(MID(ListeF,FIND("]",ListeF)+1,100),ROWS($1:75)),"")</f>
        <v/>
      </c>
      <c r="C79" s="78" t="str" cm="1">
        <f t="array" aca="1" ref="C79" ca="1">IFERROR(INDIRECT(ListeNonClassée[[#This Row],[Liste des opérations]]&amp;"!D9"),"")</f>
        <v/>
      </c>
      <c r="D79" s="78" t="str" cm="1">
        <f t="array" aca="1" ref="D79" ca="1">IFERROR(INDIRECT(ListeNonClassée[[#This Row],[Liste des opérations]]&amp;"!D11"),"")</f>
        <v/>
      </c>
      <c r="E79" s="78" t="str" cm="1">
        <f t="array" aca="1" ref="E79" ca="1">IFERROR(INDIRECT(ListeNonClassée[[#This Row],[Liste des opérations]]&amp;"!g11"),"")</f>
        <v/>
      </c>
      <c r="F79" s="84" t="str" cm="1">
        <f t="array" aca="1" ref="F79" ca="1">IFERROR(INDIRECT(ListeNonClassée[[#This Row],[Liste des opérations]]&amp;"!D67")&amp;"/"&amp;INDIRECT(ListeNonClassée[[#This Row],[Liste des opérations]]&amp;"!E67"),"")</f>
        <v/>
      </c>
      <c r="G79" s="84" t="str" cm="1">
        <f t="array" aca="1" ref="G79" ca="1">IFERROR(INDIRECT(ListeNonClassée[[#This Row],[Liste des opérations]]&amp;"!G67"),"")</f>
        <v/>
      </c>
      <c r="H79" s="84" t="str" cm="1">
        <f t="array" aca="1" ref="H79" ca="1">IFERROR(INDIRECT($B79&amp;"!D68")&amp;"/"&amp;INDIRECT($B79&amp;"!E68"),"")</f>
        <v/>
      </c>
      <c r="I79" s="84" t="str" cm="1">
        <f t="array" aca="1" ref="I79" ca="1">IFERROR(INDIRECT($B79&amp;"!G68"),"")</f>
        <v/>
      </c>
      <c r="J79" s="84" t="str" cm="1">
        <f t="array" aca="1" ref="J79" ca="1">IFERROR(INDIRECT(ListeNonClassée[[#This Row],[Liste des opérations]]&amp;"!D69")&amp;"/"&amp;INDIRECT($B79&amp;"!E69"),"")</f>
        <v/>
      </c>
      <c r="K79" s="84" t="str" cm="1">
        <f t="array" aca="1" ref="K79" ca="1">IFERROR(INDIRECT(ListeNonClassée[[#This Row],[Liste des opérations]]&amp;"!G69"),"")</f>
        <v/>
      </c>
      <c r="L79" s="84" t="str" cm="1">
        <f t="array" aca="1" ref="L79" ca="1">IFERROR(INDIRECT(ListeNonClassée[[#This Row],[Liste des opérations]]&amp;"!D70")&amp;"/"&amp;INDIRECT(ListeNonClassée[[#This Row],[Liste des opérations]]&amp;"!E70"),"")</f>
        <v/>
      </c>
      <c r="M79" s="89" t="str" cm="1">
        <f t="array" aca="1" ref="M79" ca="1">IFERROR(INDIRECT(ListeNonClassée[[#This Row],[Liste des opérations]]&amp;"!D70")/INDIRECT(ListeNonClassée[[#This Row],[Liste des opérations]]&amp;"!E70"),"")</f>
        <v/>
      </c>
      <c r="N79" s="84" t="str" cm="1">
        <f t="array" aca="1" ref="N79" ca="1">IFERROR(INDIRECT(ListeNonClassée[[#This Row],[Liste des opérations]]&amp;"!G70"),"")</f>
        <v/>
      </c>
      <c r="O79" s="84" t="str">
        <f ca="1">IF(ListeNonClassée[[#This Row],[avis]]="favorable",_xlfn.RANK.EQ(ListeNonClassée[[#This Row],[%]],ListeNonClassée[%]),"")</f>
        <v/>
      </c>
    </row>
    <row r="80" spans="2:15" hidden="1" x14ac:dyDescent="0.2">
      <c r="B80" s="78" t="str" cm="1">
        <f t="array" aca="1" ref="B80" ca="1">IF(ROWS($1:76)&lt;=COUNTA(ListeF),INDEX(MID(ListeF,FIND("]",ListeF)+1,100),ROWS($1:76)),"")</f>
        <v/>
      </c>
      <c r="C80" s="78" t="str" cm="1">
        <f t="array" aca="1" ref="C80" ca="1">IFERROR(INDIRECT(ListeNonClassée[[#This Row],[Liste des opérations]]&amp;"!D9"),"")</f>
        <v/>
      </c>
      <c r="D80" s="78" t="str" cm="1">
        <f t="array" aca="1" ref="D80" ca="1">IFERROR(INDIRECT(ListeNonClassée[[#This Row],[Liste des opérations]]&amp;"!D11"),"")</f>
        <v/>
      </c>
      <c r="E80" s="78" t="str" cm="1">
        <f t="array" aca="1" ref="E80" ca="1">IFERROR(INDIRECT(ListeNonClassée[[#This Row],[Liste des opérations]]&amp;"!g11"),"")</f>
        <v/>
      </c>
      <c r="F80" s="84" t="str" cm="1">
        <f t="array" aca="1" ref="F80" ca="1">IFERROR(INDIRECT(ListeNonClassée[[#This Row],[Liste des opérations]]&amp;"!D67")&amp;"/"&amp;INDIRECT(ListeNonClassée[[#This Row],[Liste des opérations]]&amp;"!E67"),"")</f>
        <v/>
      </c>
      <c r="G80" s="84" t="str" cm="1">
        <f t="array" aca="1" ref="G80" ca="1">IFERROR(INDIRECT(ListeNonClassée[[#This Row],[Liste des opérations]]&amp;"!G67"),"")</f>
        <v/>
      </c>
      <c r="H80" s="84" t="str" cm="1">
        <f t="array" aca="1" ref="H80" ca="1">IFERROR(INDIRECT($B80&amp;"!D68")&amp;"/"&amp;INDIRECT($B80&amp;"!E68"),"")</f>
        <v/>
      </c>
      <c r="I80" s="84" t="str" cm="1">
        <f t="array" aca="1" ref="I80" ca="1">IFERROR(INDIRECT($B80&amp;"!G68"),"")</f>
        <v/>
      </c>
      <c r="J80" s="84" t="str" cm="1">
        <f t="array" aca="1" ref="J80" ca="1">IFERROR(INDIRECT(ListeNonClassée[[#This Row],[Liste des opérations]]&amp;"!D69")&amp;"/"&amp;INDIRECT($B80&amp;"!E69"),"")</f>
        <v/>
      </c>
      <c r="K80" s="84" t="str" cm="1">
        <f t="array" aca="1" ref="K80" ca="1">IFERROR(INDIRECT(ListeNonClassée[[#This Row],[Liste des opérations]]&amp;"!G69"),"")</f>
        <v/>
      </c>
      <c r="L80" s="84" t="str" cm="1">
        <f t="array" aca="1" ref="L80" ca="1">IFERROR(INDIRECT(ListeNonClassée[[#This Row],[Liste des opérations]]&amp;"!D70")&amp;"/"&amp;INDIRECT(ListeNonClassée[[#This Row],[Liste des opérations]]&amp;"!E70"),"")</f>
        <v/>
      </c>
      <c r="M80" s="89" t="str" cm="1">
        <f t="array" aca="1" ref="M80" ca="1">IFERROR(INDIRECT(ListeNonClassée[[#This Row],[Liste des opérations]]&amp;"!D70")/INDIRECT(ListeNonClassée[[#This Row],[Liste des opérations]]&amp;"!E70"),"")</f>
        <v/>
      </c>
      <c r="N80" s="84" t="str" cm="1">
        <f t="array" aca="1" ref="N80" ca="1">IFERROR(INDIRECT(ListeNonClassée[[#This Row],[Liste des opérations]]&amp;"!G70"),"")</f>
        <v/>
      </c>
      <c r="O80" s="84" t="str">
        <f ca="1">IF(ListeNonClassée[[#This Row],[avis]]="favorable",_xlfn.RANK.EQ(ListeNonClassée[[#This Row],[%]],ListeNonClassée[%]),"")</f>
        <v/>
      </c>
    </row>
    <row r="81" spans="2:15" hidden="1" x14ac:dyDescent="0.2">
      <c r="B81" s="78" t="str" cm="1">
        <f t="array" aca="1" ref="B81" ca="1">IF(ROWS($1:77)&lt;=COUNTA(ListeF),INDEX(MID(ListeF,FIND("]",ListeF)+1,100),ROWS($1:77)),"")</f>
        <v/>
      </c>
      <c r="C81" s="78" t="str" cm="1">
        <f t="array" aca="1" ref="C81" ca="1">IFERROR(INDIRECT(ListeNonClassée[[#This Row],[Liste des opérations]]&amp;"!D9"),"")</f>
        <v/>
      </c>
      <c r="D81" s="78" t="str" cm="1">
        <f t="array" aca="1" ref="D81" ca="1">IFERROR(INDIRECT(ListeNonClassée[[#This Row],[Liste des opérations]]&amp;"!D11"),"")</f>
        <v/>
      </c>
      <c r="E81" s="78" t="str" cm="1">
        <f t="array" aca="1" ref="E81" ca="1">IFERROR(INDIRECT(ListeNonClassée[[#This Row],[Liste des opérations]]&amp;"!g11"),"")</f>
        <v/>
      </c>
      <c r="F81" s="84" t="str" cm="1">
        <f t="array" aca="1" ref="F81" ca="1">IFERROR(INDIRECT(ListeNonClassée[[#This Row],[Liste des opérations]]&amp;"!D67")&amp;"/"&amp;INDIRECT(ListeNonClassée[[#This Row],[Liste des opérations]]&amp;"!E67"),"")</f>
        <v/>
      </c>
      <c r="G81" s="84" t="str" cm="1">
        <f t="array" aca="1" ref="G81" ca="1">IFERROR(INDIRECT(ListeNonClassée[[#This Row],[Liste des opérations]]&amp;"!G67"),"")</f>
        <v/>
      </c>
      <c r="H81" s="84" t="str" cm="1">
        <f t="array" aca="1" ref="H81" ca="1">IFERROR(INDIRECT($B81&amp;"!D68")&amp;"/"&amp;INDIRECT($B81&amp;"!E68"),"")</f>
        <v/>
      </c>
      <c r="I81" s="84" t="str" cm="1">
        <f t="array" aca="1" ref="I81" ca="1">IFERROR(INDIRECT($B81&amp;"!G68"),"")</f>
        <v/>
      </c>
      <c r="J81" s="84" t="str" cm="1">
        <f t="array" aca="1" ref="J81" ca="1">IFERROR(INDIRECT(ListeNonClassée[[#This Row],[Liste des opérations]]&amp;"!D69")&amp;"/"&amp;INDIRECT($B81&amp;"!E69"),"")</f>
        <v/>
      </c>
      <c r="K81" s="84" t="str" cm="1">
        <f t="array" aca="1" ref="K81" ca="1">IFERROR(INDIRECT(ListeNonClassée[[#This Row],[Liste des opérations]]&amp;"!G69"),"")</f>
        <v/>
      </c>
      <c r="L81" s="84" t="str" cm="1">
        <f t="array" aca="1" ref="L81" ca="1">IFERROR(INDIRECT(ListeNonClassée[[#This Row],[Liste des opérations]]&amp;"!D70")&amp;"/"&amp;INDIRECT(ListeNonClassée[[#This Row],[Liste des opérations]]&amp;"!E70"),"")</f>
        <v/>
      </c>
      <c r="M81" s="89" t="str" cm="1">
        <f t="array" aca="1" ref="M81" ca="1">IFERROR(INDIRECT(ListeNonClassée[[#This Row],[Liste des opérations]]&amp;"!D70")/INDIRECT(ListeNonClassée[[#This Row],[Liste des opérations]]&amp;"!E70"),"")</f>
        <v/>
      </c>
      <c r="N81" s="84" t="str" cm="1">
        <f t="array" aca="1" ref="N81" ca="1">IFERROR(INDIRECT(ListeNonClassée[[#This Row],[Liste des opérations]]&amp;"!G70"),"")</f>
        <v/>
      </c>
      <c r="O81" s="84" t="str">
        <f ca="1">IF(ListeNonClassée[[#This Row],[avis]]="favorable",_xlfn.RANK.EQ(ListeNonClassée[[#This Row],[%]],ListeNonClassée[%]),"")</f>
        <v/>
      </c>
    </row>
    <row r="82" spans="2:15" hidden="1" x14ac:dyDescent="0.2">
      <c r="B82" s="78" t="str" cm="1">
        <f t="array" aca="1" ref="B82" ca="1">IF(ROWS($1:78)&lt;=COUNTA(ListeF),INDEX(MID(ListeF,FIND("]",ListeF)+1,100),ROWS($1:78)),"")</f>
        <v/>
      </c>
      <c r="C82" s="78" t="str" cm="1">
        <f t="array" aca="1" ref="C82" ca="1">IFERROR(INDIRECT(ListeNonClassée[[#This Row],[Liste des opérations]]&amp;"!D9"),"")</f>
        <v/>
      </c>
      <c r="D82" s="78" t="str" cm="1">
        <f t="array" aca="1" ref="D82" ca="1">IFERROR(INDIRECT(ListeNonClassée[[#This Row],[Liste des opérations]]&amp;"!D11"),"")</f>
        <v/>
      </c>
      <c r="E82" s="78" t="str" cm="1">
        <f t="array" aca="1" ref="E82" ca="1">IFERROR(INDIRECT(ListeNonClassée[[#This Row],[Liste des opérations]]&amp;"!g11"),"")</f>
        <v/>
      </c>
      <c r="F82" s="84" t="str" cm="1">
        <f t="array" aca="1" ref="F82" ca="1">IFERROR(INDIRECT(ListeNonClassée[[#This Row],[Liste des opérations]]&amp;"!D67")&amp;"/"&amp;INDIRECT(ListeNonClassée[[#This Row],[Liste des opérations]]&amp;"!E67"),"")</f>
        <v/>
      </c>
      <c r="G82" s="84" t="str" cm="1">
        <f t="array" aca="1" ref="G82" ca="1">IFERROR(INDIRECT(ListeNonClassée[[#This Row],[Liste des opérations]]&amp;"!G67"),"")</f>
        <v/>
      </c>
      <c r="H82" s="84" t="str" cm="1">
        <f t="array" aca="1" ref="H82" ca="1">IFERROR(INDIRECT($B82&amp;"!D68")&amp;"/"&amp;INDIRECT($B82&amp;"!E68"),"")</f>
        <v/>
      </c>
      <c r="I82" s="84" t="str" cm="1">
        <f t="array" aca="1" ref="I82" ca="1">IFERROR(INDIRECT($B82&amp;"!G68"),"")</f>
        <v/>
      </c>
      <c r="J82" s="84" t="str" cm="1">
        <f t="array" aca="1" ref="J82" ca="1">IFERROR(INDIRECT(ListeNonClassée[[#This Row],[Liste des opérations]]&amp;"!D69")&amp;"/"&amp;INDIRECT($B82&amp;"!E69"),"")</f>
        <v/>
      </c>
      <c r="K82" s="84" t="str" cm="1">
        <f t="array" aca="1" ref="K82" ca="1">IFERROR(INDIRECT(ListeNonClassée[[#This Row],[Liste des opérations]]&amp;"!G69"),"")</f>
        <v/>
      </c>
      <c r="L82" s="84" t="str" cm="1">
        <f t="array" aca="1" ref="L82" ca="1">IFERROR(INDIRECT(ListeNonClassée[[#This Row],[Liste des opérations]]&amp;"!D70")&amp;"/"&amp;INDIRECT(ListeNonClassée[[#This Row],[Liste des opérations]]&amp;"!E70"),"")</f>
        <v/>
      </c>
      <c r="M82" s="89" t="str" cm="1">
        <f t="array" aca="1" ref="M82" ca="1">IFERROR(INDIRECT(ListeNonClassée[[#This Row],[Liste des opérations]]&amp;"!D70")/INDIRECT(ListeNonClassée[[#This Row],[Liste des opérations]]&amp;"!E70"),"")</f>
        <v/>
      </c>
      <c r="N82" s="84" t="str" cm="1">
        <f t="array" aca="1" ref="N82" ca="1">IFERROR(INDIRECT(ListeNonClassée[[#This Row],[Liste des opérations]]&amp;"!G70"),"")</f>
        <v/>
      </c>
      <c r="O82" s="84" t="str">
        <f ca="1">IF(ListeNonClassée[[#This Row],[avis]]="favorable",_xlfn.RANK.EQ(ListeNonClassée[[#This Row],[%]],ListeNonClassée[%]),"")</f>
        <v/>
      </c>
    </row>
    <row r="83" spans="2:15" hidden="1" x14ac:dyDescent="0.2">
      <c r="B83" s="78" t="str" cm="1">
        <f t="array" aca="1" ref="B83" ca="1">IF(ROWS($1:79)&lt;=COUNTA(ListeF),INDEX(MID(ListeF,FIND("]",ListeF)+1,100),ROWS($1:79)),"")</f>
        <v/>
      </c>
      <c r="C83" s="78" t="str" cm="1">
        <f t="array" aca="1" ref="C83" ca="1">IFERROR(INDIRECT(ListeNonClassée[[#This Row],[Liste des opérations]]&amp;"!D9"),"")</f>
        <v/>
      </c>
      <c r="D83" s="78" t="str" cm="1">
        <f t="array" aca="1" ref="D83" ca="1">IFERROR(INDIRECT(ListeNonClassée[[#This Row],[Liste des opérations]]&amp;"!D11"),"")</f>
        <v/>
      </c>
      <c r="E83" s="78" t="str" cm="1">
        <f t="array" aca="1" ref="E83" ca="1">IFERROR(INDIRECT(ListeNonClassée[[#This Row],[Liste des opérations]]&amp;"!g11"),"")</f>
        <v/>
      </c>
      <c r="F83" s="84" t="str" cm="1">
        <f t="array" aca="1" ref="F83" ca="1">IFERROR(INDIRECT(ListeNonClassée[[#This Row],[Liste des opérations]]&amp;"!D67")&amp;"/"&amp;INDIRECT(ListeNonClassée[[#This Row],[Liste des opérations]]&amp;"!E67"),"")</f>
        <v/>
      </c>
      <c r="G83" s="84" t="str" cm="1">
        <f t="array" aca="1" ref="G83" ca="1">IFERROR(INDIRECT(ListeNonClassée[[#This Row],[Liste des opérations]]&amp;"!G67"),"")</f>
        <v/>
      </c>
      <c r="H83" s="84" t="str" cm="1">
        <f t="array" aca="1" ref="H83" ca="1">IFERROR(INDIRECT($B83&amp;"!D68")&amp;"/"&amp;INDIRECT($B83&amp;"!E68"),"")</f>
        <v/>
      </c>
      <c r="I83" s="84" t="str" cm="1">
        <f t="array" aca="1" ref="I83" ca="1">IFERROR(INDIRECT($B83&amp;"!G68"),"")</f>
        <v/>
      </c>
      <c r="J83" s="84" t="str" cm="1">
        <f t="array" aca="1" ref="J83" ca="1">IFERROR(INDIRECT(ListeNonClassée[[#This Row],[Liste des opérations]]&amp;"!D69")&amp;"/"&amp;INDIRECT($B83&amp;"!E69"),"")</f>
        <v/>
      </c>
      <c r="K83" s="84" t="str" cm="1">
        <f t="array" aca="1" ref="K83" ca="1">IFERROR(INDIRECT(ListeNonClassée[[#This Row],[Liste des opérations]]&amp;"!G69"),"")</f>
        <v/>
      </c>
      <c r="L83" s="84" t="str" cm="1">
        <f t="array" aca="1" ref="L83" ca="1">IFERROR(INDIRECT(ListeNonClassée[[#This Row],[Liste des opérations]]&amp;"!D70")&amp;"/"&amp;INDIRECT(ListeNonClassée[[#This Row],[Liste des opérations]]&amp;"!E70"),"")</f>
        <v/>
      </c>
      <c r="M83" s="89" t="str" cm="1">
        <f t="array" aca="1" ref="M83" ca="1">IFERROR(INDIRECT(ListeNonClassée[[#This Row],[Liste des opérations]]&amp;"!D70")/INDIRECT(ListeNonClassée[[#This Row],[Liste des opérations]]&amp;"!E70"),"")</f>
        <v/>
      </c>
      <c r="N83" s="84" t="str" cm="1">
        <f t="array" aca="1" ref="N83" ca="1">IFERROR(INDIRECT(ListeNonClassée[[#This Row],[Liste des opérations]]&amp;"!G70"),"")</f>
        <v/>
      </c>
      <c r="O83" s="84" t="str">
        <f ca="1">IF(ListeNonClassée[[#This Row],[avis]]="favorable",_xlfn.RANK.EQ(ListeNonClassée[[#This Row],[%]],ListeNonClassée[%]),"")</f>
        <v/>
      </c>
    </row>
    <row r="84" spans="2:15" hidden="1" x14ac:dyDescent="0.2">
      <c r="B84" s="78" t="str" cm="1">
        <f t="array" aca="1" ref="B84" ca="1">IF(ROWS($1:80)&lt;=COUNTA(ListeF),INDEX(MID(ListeF,FIND("]",ListeF)+1,100),ROWS($1:80)),"")</f>
        <v/>
      </c>
      <c r="C84" s="78" t="str" cm="1">
        <f t="array" aca="1" ref="C84" ca="1">IFERROR(INDIRECT(ListeNonClassée[[#This Row],[Liste des opérations]]&amp;"!D9"),"")</f>
        <v/>
      </c>
      <c r="D84" s="78" t="str" cm="1">
        <f t="array" aca="1" ref="D84" ca="1">IFERROR(INDIRECT(ListeNonClassée[[#This Row],[Liste des opérations]]&amp;"!D11"),"")</f>
        <v/>
      </c>
      <c r="E84" s="78" t="str" cm="1">
        <f t="array" aca="1" ref="E84" ca="1">IFERROR(INDIRECT(ListeNonClassée[[#This Row],[Liste des opérations]]&amp;"!g11"),"")</f>
        <v/>
      </c>
      <c r="F84" s="84" t="str" cm="1">
        <f t="array" aca="1" ref="F84" ca="1">IFERROR(INDIRECT(ListeNonClassée[[#This Row],[Liste des opérations]]&amp;"!D67")&amp;"/"&amp;INDIRECT(ListeNonClassée[[#This Row],[Liste des opérations]]&amp;"!E67"),"")</f>
        <v/>
      </c>
      <c r="G84" s="84" t="str" cm="1">
        <f t="array" aca="1" ref="G84" ca="1">IFERROR(INDIRECT(ListeNonClassée[[#This Row],[Liste des opérations]]&amp;"!G67"),"")</f>
        <v/>
      </c>
      <c r="H84" s="84" t="str" cm="1">
        <f t="array" aca="1" ref="H84" ca="1">IFERROR(INDIRECT($B84&amp;"!D68")&amp;"/"&amp;INDIRECT($B84&amp;"!E68"),"")</f>
        <v/>
      </c>
      <c r="I84" s="84" t="str" cm="1">
        <f t="array" aca="1" ref="I84" ca="1">IFERROR(INDIRECT($B84&amp;"!G68"),"")</f>
        <v/>
      </c>
      <c r="J84" s="84" t="str" cm="1">
        <f t="array" aca="1" ref="J84" ca="1">IFERROR(INDIRECT(ListeNonClassée[[#This Row],[Liste des opérations]]&amp;"!D69")&amp;"/"&amp;INDIRECT($B84&amp;"!E69"),"")</f>
        <v/>
      </c>
      <c r="K84" s="84" t="str" cm="1">
        <f t="array" aca="1" ref="K84" ca="1">IFERROR(INDIRECT(ListeNonClassée[[#This Row],[Liste des opérations]]&amp;"!G69"),"")</f>
        <v/>
      </c>
      <c r="L84" s="84" t="str" cm="1">
        <f t="array" aca="1" ref="L84" ca="1">IFERROR(INDIRECT(ListeNonClassée[[#This Row],[Liste des opérations]]&amp;"!D70")&amp;"/"&amp;INDIRECT(ListeNonClassée[[#This Row],[Liste des opérations]]&amp;"!E70"),"")</f>
        <v/>
      </c>
      <c r="M84" s="89" t="str" cm="1">
        <f t="array" aca="1" ref="M84" ca="1">IFERROR(INDIRECT(ListeNonClassée[[#This Row],[Liste des opérations]]&amp;"!D70")/INDIRECT(ListeNonClassée[[#This Row],[Liste des opérations]]&amp;"!E70"),"")</f>
        <v/>
      </c>
      <c r="N84" s="84" t="str" cm="1">
        <f t="array" aca="1" ref="N84" ca="1">IFERROR(INDIRECT(ListeNonClassée[[#This Row],[Liste des opérations]]&amp;"!G70"),"")</f>
        <v/>
      </c>
      <c r="O84" s="84" t="str">
        <f ca="1">IF(ListeNonClassée[[#This Row],[avis]]="favorable",_xlfn.RANK.EQ(ListeNonClassée[[#This Row],[%]],ListeNonClassée[%]),"")</f>
        <v/>
      </c>
    </row>
    <row r="85" spans="2:15" hidden="1" x14ac:dyDescent="0.2">
      <c r="B85" s="78" t="str" cm="1">
        <f t="array" aca="1" ref="B85" ca="1">IF(ROWS($1:81)&lt;=COUNTA(ListeF),INDEX(MID(ListeF,FIND("]",ListeF)+1,100),ROWS($1:81)),"")</f>
        <v/>
      </c>
      <c r="C85" s="78" t="str" cm="1">
        <f t="array" aca="1" ref="C85" ca="1">IFERROR(INDIRECT(ListeNonClassée[[#This Row],[Liste des opérations]]&amp;"!D9"),"")</f>
        <v/>
      </c>
      <c r="D85" s="78" t="str" cm="1">
        <f t="array" aca="1" ref="D85" ca="1">IFERROR(INDIRECT(ListeNonClassée[[#This Row],[Liste des opérations]]&amp;"!D11"),"")</f>
        <v/>
      </c>
      <c r="E85" s="78" t="str" cm="1">
        <f t="array" aca="1" ref="E85" ca="1">IFERROR(INDIRECT(ListeNonClassée[[#This Row],[Liste des opérations]]&amp;"!g11"),"")</f>
        <v/>
      </c>
      <c r="F85" s="84" t="str" cm="1">
        <f t="array" aca="1" ref="F85" ca="1">IFERROR(INDIRECT(ListeNonClassée[[#This Row],[Liste des opérations]]&amp;"!D67")&amp;"/"&amp;INDIRECT(ListeNonClassée[[#This Row],[Liste des opérations]]&amp;"!E67"),"")</f>
        <v/>
      </c>
      <c r="G85" s="84" t="str" cm="1">
        <f t="array" aca="1" ref="G85" ca="1">IFERROR(INDIRECT(ListeNonClassée[[#This Row],[Liste des opérations]]&amp;"!G67"),"")</f>
        <v/>
      </c>
      <c r="H85" s="84" t="str" cm="1">
        <f t="array" aca="1" ref="H85" ca="1">IFERROR(INDIRECT($B85&amp;"!D68")&amp;"/"&amp;INDIRECT($B85&amp;"!E68"),"")</f>
        <v/>
      </c>
      <c r="I85" s="84" t="str" cm="1">
        <f t="array" aca="1" ref="I85" ca="1">IFERROR(INDIRECT($B85&amp;"!G68"),"")</f>
        <v/>
      </c>
      <c r="J85" s="84" t="str" cm="1">
        <f t="array" aca="1" ref="J85" ca="1">IFERROR(INDIRECT(ListeNonClassée[[#This Row],[Liste des opérations]]&amp;"!D69")&amp;"/"&amp;INDIRECT($B85&amp;"!E69"),"")</f>
        <v/>
      </c>
      <c r="K85" s="84" t="str" cm="1">
        <f t="array" aca="1" ref="K85" ca="1">IFERROR(INDIRECT(ListeNonClassée[[#This Row],[Liste des opérations]]&amp;"!G69"),"")</f>
        <v/>
      </c>
      <c r="L85" s="84" t="str" cm="1">
        <f t="array" aca="1" ref="L85" ca="1">IFERROR(INDIRECT(ListeNonClassée[[#This Row],[Liste des opérations]]&amp;"!D70")&amp;"/"&amp;INDIRECT(ListeNonClassée[[#This Row],[Liste des opérations]]&amp;"!E70"),"")</f>
        <v/>
      </c>
      <c r="M85" s="89" t="str" cm="1">
        <f t="array" aca="1" ref="M85" ca="1">IFERROR(INDIRECT(ListeNonClassée[[#This Row],[Liste des opérations]]&amp;"!D70")/INDIRECT(ListeNonClassée[[#This Row],[Liste des opérations]]&amp;"!E70"),"")</f>
        <v/>
      </c>
      <c r="N85" s="84" t="str" cm="1">
        <f t="array" aca="1" ref="N85" ca="1">IFERROR(INDIRECT(ListeNonClassée[[#This Row],[Liste des opérations]]&amp;"!G70"),"")</f>
        <v/>
      </c>
      <c r="O85" s="84" t="str">
        <f ca="1">IF(ListeNonClassée[[#This Row],[avis]]="favorable",_xlfn.RANK.EQ(ListeNonClassée[[#This Row],[%]],ListeNonClassée[%]),"")</f>
        <v/>
      </c>
    </row>
    <row r="86" spans="2:15" hidden="1" x14ac:dyDescent="0.2">
      <c r="B86" s="78" t="str" cm="1">
        <f t="array" aca="1" ref="B86" ca="1">IF(ROWS($1:82)&lt;=COUNTA(ListeF),INDEX(MID(ListeF,FIND("]",ListeF)+1,100),ROWS($1:82)),"")</f>
        <v/>
      </c>
      <c r="C86" s="78" t="str" cm="1">
        <f t="array" aca="1" ref="C86" ca="1">IFERROR(INDIRECT(ListeNonClassée[[#This Row],[Liste des opérations]]&amp;"!D9"),"")</f>
        <v/>
      </c>
      <c r="D86" s="78" t="str" cm="1">
        <f t="array" aca="1" ref="D86" ca="1">IFERROR(INDIRECT(ListeNonClassée[[#This Row],[Liste des opérations]]&amp;"!D11"),"")</f>
        <v/>
      </c>
      <c r="E86" s="78" t="str" cm="1">
        <f t="array" aca="1" ref="E86" ca="1">IFERROR(INDIRECT(ListeNonClassée[[#This Row],[Liste des opérations]]&amp;"!g11"),"")</f>
        <v/>
      </c>
      <c r="F86" s="84" t="str" cm="1">
        <f t="array" aca="1" ref="F86" ca="1">IFERROR(INDIRECT(ListeNonClassée[[#This Row],[Liste des opérations]]&amp;"!D67")&amp;"/"&amp;INDIRECT(ListeNonClassée[[#This Row],[Liste des opérations]]&amp;"!E67"),"")</f>
        <v/>
      </c>
      <c r="G86" s="84" t="str" cm="1">
        <f t="array" aca="1" ref="G86" ca="1">IFERROR(INDIRECT(ListeNonClassée[[#This Row],[Liste des opérations]]&amp;"!G67"),"")</f>
        <v/>
      </c>
      <c r="H86" s="84" t="str" cm="1">
        <f t="array" aca="1" ref="H86" ca="1">IFERROR(INDIRECT($B86&amp;"!D68")&amp;"/"&amp;INDIRECT($B86&amp;"!E68"),"")</f>
        <v/>
      </c>
      <c r="I86" s="84" t="str" cm="1">
        <f t="array" aca="1" ref="I86" ca="1">IFERROR(INDIRECT($B86&amp;"!G68"),"")</f>
        <v/>
      </c>
      <c r="J86" s="84" t="str" cm="1">
        <f t="array" aca="1" ref="J86" ca="1">IFERROR(INDIRECT(ListeNonClassée[[#This Row],[Liste des opérations]]&amp;"!D69")&amp;"/"&amp;INDIRECT($B86&amp;"!E69"),"")</f>
        <v/>
      </c>
      <c r="K86" s="84" t="str" cm="1">
        <f t="array" aca="1" ref="K86" ca="1">IFERROR(INDIRECT(ListeNonClassée[[#This Row],[Liste des opérations]]&amp;"!G69"),"")</f>
        <v/>
      </c>
      <c r="L86" s="84" t="str" cm="1">
        <f t="array" aca="1" ref="L86" ca="1">IFERROR(INDIRECT(ListeNonClassée[[#This Row],[Liste des opérations]]&amp;"!D70")&amp;"/"&amp;INDIRECT(ListeNonClassée[[#This Row],[Liste des opérations]]&amp;"!E70"),"")</f>
        <v/>
      </c>
      <c r="M86" s="89" t="str" cm="1">
        <f t="array" aca="1" ref="M86" ca="1">IFERROR(INDIRECT(ListeNonClassée[[#This Row],[Liste des opérations]]&amp;"!D70")/INDIRECT(ListeNonClassée[[#This Row],[Liste des opérations]]&amp;"!E70"),"")</f>
        <v/>
      </c>
      <c r="N86" s="84" t="str" cm="1">
        <f t="array" aca="1" ref="N86" ca="1">IFERROR(INDIRECT(ListeNonClassée[[#This Row],[Liste des opérations]]&amp;"!G70"),"")</f>
        <v/>
      </c>
      <c r="O86" s="84" t="str">
        <f ca="1">IF(ListeNonClassée[[#This Row],[avis]]="favorable",_xlfn.RANK.EQ(ListeNonClassée[[#This Row],[%]],ListeNonClassée[%]),"")</f>
        <v/>
      </c>
    </row>
    <row r="87" spans="2:15" hidden="1" x14ac:dyDescent="0.2">
      <c r="B87" s="78" t="str" cm="1">
        <f t="array" aca="1" ref="B87" ca="1">IF(ROWS($1:83)&lt;=COUNTA(ListeF),INDEX(MID(ListeF,FIND("]",ListeF)+1,100),ROWS($1:83)),"")</f>
        <v/>
      </c>
      <c r="C87" s="78" t="str" cm="1">
        <f t="array" aca="1" ref="C87" ca="1">IFERROR(INDIRECT(ListeNonClassée[[#This Row],[Liste des opérations]]&amp;"!D9"),"")</f>
        <v/>
      </c>
      <c r="D87" s="78" t="str" cm="1">
        <f t="array" aca="1" ref="D87" ca="1">IFERROR(INDIRECT(ListeNonClassée[[#This Row],[Liste des opérations]]&amp;"!D11"),"")</f>
        <v/>
      </c>
      <c r="E87" s="78" t="str" cm="1">
        <f t="array" aca="1" ref="E87" ca="1">IFERROR(INDIRECT(ListeNonClassée[[#This Row],[Liste des opérations]]&amp;"!g11"),"")</f>
        <v/>
      </c>
      <c r="F87" s="84" t="str" cm="1">
        <f t="array" aca="1" ref="F87" ca="1">IFERROR(INDIRECT(ListeNonClassée[[#This Row],[Liste des opérations]]&amp;"!D67")&amp;"/"&amp;INDIRECT(ListeNonClassée[[#This Row],[Liste des opérations]]&amp;"!E67"),"")</f>
        <v/>
      </c>
      <c r="G87" s="84" t="str" cm="1">
        <f t="array" aca="1" ref="G87" ca="1">IFERROR(INDIRECT(ListeNonClassée[[#This Row],[Liste des opérations]]&amp;"!G67"),"")</f>
        <v/>
      </c>
      <c r="H87" s="84" t="str" cm="1">
        <f t="array" aca="1" ref="H87" ca="1">IFERROR(INDIRECT($B87&amp;"!D68")&amp;"/"&amp;INDIRECT($B87&amp;"!E68"),"")</f>
        <v/>
      </c>
      <c r="I87" s="84" t="str" cm="1">
        <f t="array" aca="1" ref="I87" ca="1">IFERROR(INDIRECT($B87&amp;"!G68"),"")</f>
        <v/>
      </c>
      <c r="J87" s="84" t="str" cm="1">
        <f t="array" aca="1" ref="J87" ca="1">IFERROR(INDIRECT(ListeNonClassée[[#This Row],[Liste des opérations]]&amp;"!D69")&amp;"/"&amp;INDIRECT($B87&amp;"!E69"),"")</f>
        <v/>
      </c>
      <c r="K87" s="84" t="str" cm="1">
        <f t="array" aca="1" ref="K87" ca="1">IFERROR(INDIRECT(ListeNonClassée[[#This Row],[Liste des opérations]]&amp;"!G69"),"")</f>
        <v/>
      </c>
      <c r="L87" s="84" t="str" cm="1">
        <f t="array" aca="1" ref="L87" ca="1">IFERROR(INDIRECT(ListeNonClassée[[#This Row],[Liste des opérations]]&amp;"!D70")&amp;"/"&amp;INDIRECT(ListeNonClassée[[#This Row],[Liste des opérations]]&amp;"!E70"),"")</f>
        <v/>
      </c>
      <c r="M87" s="89" t="str" cm="1">
        <f t="array" aca="1" ref="M87" ca="1">IFERROR(INDIRECT(ListeNonClassée[[#This Row],[Liste des opérations]]&amp;"!D70")/INDIRECT(ListeNonClassée[[#This Row],[Liste des opérations]]&amp;"!E70"),"")</f>
        <v/>
      </c>
      <c r="N87" s="84" t="str" cm="1">
        <f t="array" aca="1" ref="N87" ca="1">IFERROR(INDIRECT(ListeNonClassée[[#This Row],[Liste des opérations]]&amp;"!G70"),"")</f>
        <v/>
      </c>
      <c r="O87" s="84" t="str">
        <f ca="1">IF(ListeNonClassée[[#This Row],[avis]]="favorable",_xlfn.RANK.EQ(ListeNonClassée[[#This Row],[%]],ListeNonClassée[%]),"")</f>
        <v/>
      </c>
    </row>
    <row r="88" spans="2:15" hidden="1" x14ac:dyDescent="0.2">
      <c r="B88" s="78" t="str" cm="1">
        <f t="array" aca="1" ref="B88" ca="1">IF(ROWS($1:84)&lt;=COUNTA(ListeF),INDEX(MID(ListeF,FIND("]",ListeF)+1,100),ROWS($1:84)),"")</f>
        <v/>
      </c>
      <c r="C88" s="78" t="str" cm="1">
        <f t="array" aca="1" ref="C88" ca="1">IFERROR(INDIRECT(ListeNonClassée[[#This Row],[Liste des opérations]]&amp;"!D9"),"")</f>
        <v/>
      </c>
      <c r="D88" s="78" t="str" cm="1">
        <f t="array" aca="1" ref="D88" ca="1">IFERROR(INDIRECT(ListeNonClassée[[#This Row],[Liste des opérations]]&amp;"!D11"),"")</f>
        <v/>
      </c>
      <c r="E88" s="78" t="str" cm="1">
        <f t="array" aca="1" ref="E88" ca="1">IFERROR(INDIRECT(ListeNonClassée[[#This Row],[Liste des opérations]]&amp;"!g11"),"")</f>
        <v/>
      </c>
      <c r="F88" s="84" t="str" cm="1">
        <f t="array" aca="1" ref="F88" ca="1">IFERROR(INDIRECT(ListeNonClassée[[#This Row],[Liste des opérations]]&amp;"!D67")&amp;"/"&amp;INDIRECT(ListeNonClassée[[#This Row],[Liste des opérations]]&amp;"!E67"),"")</f>
        <v/>
      </c>
      <c r="G88" s="84" t="str" cm="1">
        <f t="array" aca="1" ref="G88" ca="1">IFERROR(INDIRECT(ListeNonClassée[[#This Row],[Liste des opérations]]&amp;"!G67"),"")</f>
        <v/>
      </c>
      <c r="H88" s="84" t="str" cm="1">
        <f t="array" aca="1" ref="H88" ca="1">IFERROR(INDIRECT($B88&amp;"!D68")&amp;"/"&amp;INDIRECT($B88&amp;"!E68"),"")</f>
        <v/>
      </c>
      <c r="I88" s="84" t="str" cm="1">
        <f t="array" aca="1" ref="I88" ca="1">IFERROR(INDIRECT($B88&amp;"!G68"),"")</f>
        <v/>
      </c>
      <c r="J88" s="84" t="str" cm="1">
        <f t="array" aca="1" ref="J88" ca="1">IFERROR(INDIRECT(ListeNonClassée[[#This Row],[Liste des opérations]]&amp;"!D69")&amp;"/"&amp;INDIRECT($B88&amp;"!E69"),"")</f>
        <v/>
      </c>
      <c r="K88" s="84" t="str" cm="1">
        <f t="array" aca="1" ref="K88" ca="1">IFERROR(INDIRECT(ListeNonClassée[[#This Row],[Liste des opérations]]&amp;"!G69"),"")</f>
        <v/>
      </c>
      <c r="L88" s="84" t="str" cm="1">
        <f t="array" aca="1" ref="L88" ca="1">IFERROR(INDIRECT(ListeNonClassée[[#This Row],[Liste des opérations]]&amp;"!D70")&amp;"/"&amp;INDIRECT(ListeNonClassée[[#This Row],[Liste des opérations]]&amp;"!E70"),"")</f>
        <v/>
      </c>
      <c r="M88" s="89" t="str" cm="1">
        <f t="array" aca="1" ref="M88" ca="1">IFERROR(INDIRECT(ListeNonClassée[[#This Row],[Liste des opérations]]&amp;"!D70")/INDIRECT(ListeNonClassée[[#This Row],[Liste des opérations]]&amp;"!E70"),"")</f>
        <v/>
      </c>
      <c r="N88" s="84" t="str" cm="1">
        <f t="array" aca="1" ref="N88" ca="1">IFERROR(INDIRECT(ListeNonClassée[[#This Row],[Liste des opérations]]&amp;"!G70"),"")</f>
        <v/>
      </c>
      <c r="O88" s="84" t="str">
        <f ca="1">IF(ListeNonClassée[[#This Row],[avis]]="favorable",_xlfn.RANK.EQ(ListeNonClassée[[#This Row],[%]],ListeNonClassée[%]),"")</f>
        <v/>
      </c>
    </row>
    <row r="89" spans="2:15" hidden="1" x14ac:dyDescent="0.2">
      <c r="B89" s="78" t="str" cm="1">
        <f t="array" aca="1" ref="B89" ca="1">IF(ROWS($1:85)&lt;=COUNTA(ListeF),INDEX(MID(ListeF,FIND("]",ListeF)+1,100),ROWS($1:85)),"")</f>
        <v/>
      </c>
      <c r="C89" s="78" t="str" cm="1">
        <f t="array" aca="1" ref="C89" ca="1">IFERROR(INDIRECT(ListeNonClassée[[#This Row],[Liste des opérations]]&amp;"!D9"),"")</f>
        <v/>
      </c>
      <c r="D89" s="78" t="str" cm="1">
        <f t="array" aca="1" ref="D89" ca="1">IFERROR(INDIRECT(ListeNonClassée[[#This Row],[Liste des opérations]]&amp;"!D11"),"")</f>
        <v/>
      </c>
      <c r="E89" s="78" t="str" cm="1">
        <f t="array" aca="1" ref="E89" ca="1">IFERROR(INDIRECT(ListeNonClassée[[#This Row],[Liste des opérations]]&amp;"!g11"),"")</f>
        <v/>
      </c>
      <c r="F89" s="84" t="str" cm="1">
        <f t="array" aca="1" ref="F89" ca="1">IFERROR(INDIRECT(ListeNonClassée[[#This Row],[Liste des opérations]]&amp;"!D67")&amp;"/"&amp;INDIRECT(ListeNonClassée[[#This Row],[Liste des opérations]]&amp;"!E67"),"")</f>
        <v/>
      </c>
      <c r="G89" s="84" t="str" cm="1">
        <f t="array" aca="1" ref="G89" ca="1">IFERROR(INDIRECT(ListeNonClassée[[#This Row],[Liste des opérations]]&amp;"!G67"),"")</f>
        <v/>
      </c>
      <c r="H89" s="84" t="str" cm="1">
        <f t="array" aca="1" ref="H89" ca="1">IFERROR(INDIRECT($B89&amp;"!D68")&amp;"/"&amp;INDIRECT($B89&amp;"!E68"),"")</f>
        <v/>
      </c>
      <c r="I89" s="84" t="str" cm="1">
        <f t="array" aca="1" ref="I89" ca="1">IFERROR(INDIRECT($B89&amp;"!G68"),"")</f>
        <v/>
      </c>
      <c r="J89" s="84" t="str" cm="1">
        <f t="array" aca="1" ref="J89" ca="1">IFERROR(INDIRECT(ListeNonClassée[[#This Row],[Liste des opérations]]&amp;"!D69")&amp;"/"&amp;INDIRECT($B89&amp;"!E69"),"")</f>
        <v/>
      </c>
      <c r="K89" s="84" t="str" cm="1">
        <f t="array" aca="1" ref="K89" ca="1">IFERROR(INDIRECT(ListeNonClassée[[#This Row],[Liste des opérations]]&amp;"!G69"),"")</f>
        <v/>
      </c>
      <c r="L89" s="84" t="str" cm="1">
        <f t="array" aca="1" ref="L89" ca="1">IFERROR(INDIRECT(ListeNonClassée[[#This Row],[Liste des opérations]]&amp;"!D70")&amp;"/"&amp;INDIRECT(ListeNonClassée[[#This Row],[Liste des opérations]]&amp;"!E70"),"")</f>
        <v/>
      </c>
      <c r="M89" s="89" t="str" cm="1">
        <f t="array" aca="1" ref="M89" ca="1">IFERROR(INDIRECT(ListeNonClassée[[#This Row],[Liste des opérations]]&amp;"!D70")/INDIRECT(ListeNonClassée[[#This Row],[Liste des opérations]]&amp;"!E70"),"")</f>
        <v/>
      </c>
      <c r="N89" s="84" t="str" cm="1">
        <f t="array" aca="1" ref="N89" ca="1">IFERROR(INDIRECT(ListeNonClassée[[#This Row],[Liste des opérations]]&amp;"!G70"),"")</f>
        <v/>
      </c>
      <c r="O89" s="84" t="str">
        <f ca="1">IF(ListeNonClassée[[#This Row],[avis]]="favorable",_xlfn.RANK.EQ(ListeNonClassée[[#This Row],[%]],ListeNonClassée[%]),"")</f>
        <v/>
      </c>
    </row>
    <row r="90" spans="2:15" hidden="1" x14ac:dyDescent="0.2">
      <c r="B90" s="78" t="str" cm="1">
        <f t="array" aca="1" ref="B90" ca="1">IF(ROWS($1:86)&lt;=COUNTA(ListeF),INDEX(MID(ListeF,FIND("]",ListeF)+1,100),ROWS($1:86)),"")</f>
        <v/>
      </c>
      <c r="C90" s="78" t="str" cm="1">
        <f t="array" aca="1" ref="C90" ca="1">IFERROR(INDIRECT(ListeNonClassée[[#This Row],[Liste des opérations]]&amp;"!D9"),"")</f>
        <v/>
      </c>
      <c r="D90" s="78" t="str" cm="1">
        <f t="array" aca="1" ref="D90" ca="1">IFERROR(INDIRECT(ListeNonClassée[[#This Row],[Liste des opérations]]&amp;"!D11"),"")</f>
        <v/>
      </c>
      <c r="E90" s="78" t="str" cm="1">
        <f t="array" aca="1" ref="E90" ca="1">IFERROR(INDIRECT(ListeNonClassée[[#This Row],[Liste des opérations]]&amp;"!g11"),"")</f>
        <v/>
      </c>
      <c r="F90" s="84" t="str" cm="1">
        <f t="array" aca="1" ref="F90" ca="1">IFERROR(INDIRECT(ListeNonClassée[[#This Row],[Liste des opérations]]&amp;"!D67")&amp;"/"&amp;INDIRECT(ListeNonClassée[[#This Row],[Liste des opérations]]&amp;"!E67"),"")</f>
        <v/>
      </c>
      <c r="G90" s="84" t="str" cm="1">
        <f t="array" aca="1" ref="G90" ca="1">IFERROR(INDIRECT(ListeNonClassée[[#This Row],[Liste des opérations]]&amp;"!G67"),"")</f>
        <v/>
      </c>
      <c r="H90" s="84" t="str" cm="1">
        <f t="array" aca="1" ref="H90" ca="1">IFERROR(INDIRECT($B90&amp;"!D68")&amp;"/"&amp;INDIRECT($B90&amp;"!E68"),"")</f>
        <v/>
      </c>
      <c r="I90" s="84" t="str" cm="1">
        <f t="array" aca="1" ref="I90" ca="1">IFERROR(INDIRECT($B90&amp;"!G68"),"")</f>
        <v/>
      </c>
      <c r="J90" s="84" t="str" cm="1">
        <f t="array" aca="1" ref="J90" ca="1">IFERROR(INDIRECT(ListeNonClassée[[#This Row],[Liste des opérations]]&amp;"!D69")&amp;"/"&amp;INDIRECT($B90&amp;"!E69"),"")</f>
        <v/>
      </c>
      <c r="K90" s="84" t="str" cm="1">
        <f t="array" aca="1" ref="K90" ca="1">IFERROR(INDIRECT(ListeNonClassée[[#This Row],[Liste des opérations]]&amp;"!G69"),"")</f>
        <v/>
      </c>
      <c r="L90" s="84" t="str" cm="1">
        <f t="array" aca="1" ref="L90" ca="1">IFERROR(INDIRECT(ListeNonClassée[[#This Row],[Liste des opérations]]&amp;"!D70")&amp;"/"&amp;INDIRECT(ListeNonClassée[[#This Row],[Liste des opérations]]&amp;"!E70"),"")</f>
        <v/>
      </c>
      <c r="M90" s="89" t="str" cm="1">
        <f t="array" aca="1" ref="M90" ca="1">IFERROR(INDIRECT(ListeNonClassée[[#This Row],[Liste des opérations]]&amp;"!D70")/INDIRECT(ListeNonClassée[[#This Row],[Liste des opérations]]&amp;"!E70"),"")</f>
        <v/>
      </c>
      <c r="N90" s="84" t="str" cm="1">
        <f t="array" aca="1" ref="N90" ca="1">IFERROR(INDIRECT(ListeNonClassée[[#This Row],[Liste des opérations]]&amp;"!G70"),"")</f>
        <v/>
      </c>
      <c r="O90" s="84" t="str">
        <f ca="1">IF(ListeNonClassée[[#This Row],[avis]]="favorable",_xlfn.RANK.EQ(ListeNonClassée[[#This Row],[%]],ListeNonClassée[%]),"")</f>
        <v/>
      </c>
    </row>
    <row r="91" spans="2:15" hidden="1" x14ac:dyDescent="0.2">
      <c r="B91" s="78" t="str" cm="1">
        <f t="array" aca="1" ref="B91" ca="1">IF(ROWS($1:87)&lt;=COUNTA(ListeF),INDEX(MID(ListeF,FIND("]",ListeF)+1,100),ROWS($1:87)),"")</f>
        <v/>
      </c>
      <c r="C91" s="78" t="str" cm="1">
        <f t="array" aca="1" ref="C91" ca="1">IFERROR(INDIRECT(ListeNonClassée[[#This Row],[Liste des opérations]]&amp;"!D9"),"")</f>
        <v/>
      </c>
      <c r="D91" s="78" t="str" cm="1">
        <f t="array" aca="1" ref="D91" ca="1">IFERROR(INDIRECT(ListeNonClassée[[#This Row],[Liste des opérations]]&amp;"!D11"),"")</f>
        <v/>
      </c>
      <c r="E91" s="78" t="str" cm="1">
        <f t="array" aca="1" ref="E91" ca="1">IFERROR(INDIRECT(ListeNonClassée[[#This Row],[Liste des opérations]]&amp;"!g11"),"")</f>
        <v/>
      </c>
      <c r="F91" s="84" t="str" cm="1">
        <f t="array" aca="1" ref="F91" ca="1">IFERROR(INDIRECT(ListeNonClassée[[#This Row],[Liste des opérations]]&amp;"!D67")&amp;"/"&amp;INDIRECT(ListeNonClassée[[#This Row],[Liste des opérations]]&amp;"!E67"),"")</f>
        <v/>
      </c>
      <c r="G91" s="84" t="str" cm="1">
        <f t="array" aca="1" ref="G91" ca="1">IFERROR(INDIRECT(ListeNonClassée[[#This Row],[Liste des opérations]]&amp;"!G67"),"")</f>
        <v/>
      </c>
      <c r="H91" s="84" t="str" cm="1">
        <f t="array" aca="1" ref="H91" ca="1">IFERROR(INDIRECT($B91&amp;"!D68")&amp;"/"&amp;INDIRECT($B91&amp;"!E68"),"")</f>
        <v/>
      </c>
      <c r="I91" s="84" t="str" cm="1">
        <f t="array" aca="1" ref="I91" ca="1">IFERROR(INDIRECT($B91&amp;"!G68"),"")</f>
        <v/>
      </c>
      <c r="J91" s="84" t="str" cm="1">
        <f t="array" aca="1" ref="J91" ca="1">IFERROR(INDIRECT(ListeNonClassée[[#This Row],[Liste des opérations]]&amp;"!D69")&amp;"/"&amp;INDIRECT($B91&amp;"!E69"),"")</f>
        <v/>
      </c>
      <c r="K91" s="84" t="str" cm="1">
        <f t="array" aca="1" ref="K91" ca="1">IFERROR(INDIRECT(ListeNonClassée[[#This Row],[Liste des opérations]]&amp;"!G69"),"")</f>
        <v/>
      </c>
      <c r="L91" s="84" t="str" cm="1">
        <f t="array" aca="1" ref="L91" ca="1">IFERROR(INDIRECT(ListeNonClassée[[#This Row],[Liste des opérations]]&amp;"!D70")&amp;"/"&amp;INDIRECT(ListeNonClassée[[#This Row],[Liste des opérations]]&amp;"!E70"),"")</f>
        <v/>
      </c>
      <c r="M91" s="89" t="str" cm="1">
        <f t="array" aca="1" ref="M91" ca="1">IFERROR(INDIRECT(ListeNonClassée[[#This Row],[Liste des opérations]]&amp;"!D70")/INDIRECT(ListeNonClassée[[#This Row],[Liste des opérations]]&amp;"!E70"),"")</f>
        <v/>
      </c>
      <c r="N91" s="84" t="str" cm="1">
        <f t="array" aca="1" ref="N91" ca="1">IFERROR(INDIRECT(ListeNonClassée[[#This Row],[Liste des opérations]]&amp;"!G70"),"")</f>
        <v/>
      </c>
      <c r="O91" s="84" t="str">
        <f ca="1">IF(ListeNonClassée[[#This Row],[avis]]="favorable",_xlfn.RANK.EQ(ListeNonClassée[[#This Row],[%]],ListeNonClassée[%]),"")</f>
        <v/>
      </c>
    </row>
    <row r="92" spans="2:15" hidden="1" x14ac:dyDescent="0.2">
      <c r="B92" s="78" t="str" cm="1">
        <f t="array" aca="1" ref="B92" ca="1">IF(ROWS($1:88)&lt;=COUNTA(ListeF),INDEX(MID(ListeF,FIND("]",ListeF)+1,100),ROWS($1:88)),"")</f>
        <v/>
      </c>
      <c r="C92" s="78" t="str" cm="1">
        <f t="array" aca="1" ref="C92" ca="1">IFERROR(INDIRECT(ListeNonClassée[[#This Row],[Liste des opérations]]&amp;"!D9"),"")</f>
        <v/>
      </c>
      <c r="D92" s="78" t="str" cm="1">
        <f t="array" aca="1" ref="D92" ca="1">IFERROR(INDIRECT(ListeNonClassée[[#This Row],[Liste des opérations]]&amp;"!D11"),"")</f>
        <v/>
      </c>
      <c r="E92" s="78" t="str" cm="1">
        <f t="array" aca="1" ref="E92" ca="1">IFERROR(INDIRECT(ListeNonClassée[[#This Row],[Liste des opérations]]&amp;"!g11"),"")</f>
        <v/>
      </c>
      <c r="F92" s="84" t="str" cm="1">
        <f t="array" aca="1" ref="F92" ca="1">IFERROR(INDIRECT(ListeNonClassée[[#This Row],[Liste des opérations]]&amp;"!D67")&amp;"/"&amp;INDIRECT(ListeNonClassée[[#This Row],[Liste des opérations]]&amp;"!E67"),"")</f>
        <v/>
      </c>
      <c r="G92" s="84" t="str" cm="1">
        <f t="array" aca="1" ref="G92" ca="1">IFERROR(INDIRECT(ListeNonClassée[[#This Row],[Liste des opérations]]&amp;"!G67"),"")</f>
        <v/>
      </c>
      <c r="H92" s="84" t="str" cm="1">
        <f t="array" aca="1" ref="H92" ca="1">IFERROR(INDIRECT($B92&amp;"!D68")&amp;"/"&amp;INDIRECT($B92&amp;"!E68"),"")</f>
        <v/>
      </c>
      <c r="I92" s="84" t="str" cm="1">
        <f t="array" aca="1" ref="I92" ca="1">IFERROR(INDIRECT($B92&amp;"!G68"),"")</f>
        <v/>
      </c>
      <c r="J92" s="84" t="str" cm="1">
        <f t="array" aca="1" ref="J92" ca="1">IFERROR(INDIRECT(ListeNonClassée[[#This Row],[Liste des opérations]]&amp;"!D69")&amp;"/"&amp;INDIRECT($B92&amp;"!E69"),"")</f>
        <v/>
      </c>
      <c r="K92" s="84" t="str" cm="1">
        <f t="array" aca="1" ref="K92" ca="1">IFERROR(INDIRECT(ListeNonClassée[[#This Row],[Liste des opérations]]&amp;"!G69"),"")</f>
        <v/>
      </c>
      <c r="L92" s="84" t="str" cm="1">
        <f t="array" aca="1" ref="L92" ca="1">IFERROR(INDIRECT(ListeNonClassée[[#This Row],[Liste des opérations]]&amp;"!D70")&amp;"/"&amp;INDIRECT(ListeNonClassée[[#This Row],[Liste des opérations]]&amp;"!E70"),"")</f>
        <v/>
      </c>
      <c r="M92" s="89" t="str" cm="1">
        <f t="array" aca="1" ref="M92" ca="1">IFERROR(INDIRECT(ListeNonClassée[[#This Row],[Liste des opérations]]&amp;"!D70")/INDIRECT(ListeNonClassée[[#This Row],[Liste des opérations]]&amp;"!E70"),"")</f>
        <v/>
      </c>
      <c r="N92" s="84" t="str" cm="1">
        <f t="array" aca="1" ref="N92" ca="1">IFERROR(INDIRECT(ListeNonClassée[[#This Row],[Liste des opérations]]&amp;"!G70"),"")</f>
        <v/>
      </c>
      <c r="O92" s="84" t="str">
        <f ca="1">IF(ListeNonClassée[[#This Row],[avis]]="favorable",_xlfn.RANK.EQ(ListeNonClassée[[#This Row],[%]],ListeNonClassée[%]),"")</f>
        <v/>
      </c>
    </row>
    <row r="93" spans="2:15" hidden="1" x14ac:dyDescent="0.2">
      <c r="B93" s="78" t="str" cm="1">
        <f t="array" aca="1" ref="B93" ca="1">IF(ROWS($1:89)&lt;=COUNTA(ListeF),INDEX(MID(ListeF,FIND("]",ListeF)+1,100),ROWS($1:89)),"")</f>
        <v/>
      </c>
      <c r="C93" s="78" t="str" cm="1">
        <f t="array" aca="1" ref="C93" ca="1">IFERROR(INDIRECT(ListeNonClassée[[#This Row],[Liste des opérations]]&amp;"!D9"),"")</f>
        <v/>
      </c>
      <c r="D93" s="78" t="str" cm="1">
        <f t="array" aca="1" ref="D93" ca="1">IFERROR(INDIRECT(ListeNonClassée[[#This Row],[Liste des opérations]]&amp;"!D11"),"")</f>
        <v/>
      </c>
      <c r="E93" s="78" t="str" cm="1">
        <f t="array" aca="1" ref="E93" ca="1">IFERROR(INDIRECT(ListeNonClassée[[#This Row],[Liste des opérations]]&amp;"!g11"),"")</f>
        <v/>
      </c>
      <c r="F93" s="84" t="str" cm="1">
        <f t="array" aca="1" ref="F93" ca="1">IFERROR(INDIRECT(ListeNonClassée[[#This Row],[Liste des opérations]]&amp;"!D67")&amp;"/"&amp;INDIRECT(ListeNonClassée[[#This Row],[Liste des opérations]]&amp;"!E67"),"")</f>
        <v/>
      </c>
      <c r="G93" s="84" t="str" cm="1">
        <f t="array" aca="1" ref="G93" ca="1">IFERROR(INDIRECT(ListeNonClassée[[#This Row],[Liste des opérations]]&amp;"!G67"),"")</f>
        <v/>
      </c>
      <c r="H93" s="84" t="str" cm="1">
        <f t="array" aca="1" ref="H93" ca="1">IFERROR(INDIRECT($B93&amp;"!D68")&amp;"/"&amp;INDIRECT($B93&amp;"!E68"),"")</f>
        <v/>
      </c>
      <c r="I93" s="84" t="str" cm="1">
        <f t="array" aca="1" ref="I93" ca="1">IFERROR(INDIRECT($B93&amp;"!G68"),"")</f>
        <v/>
      </c>
      <c r="J93" s="84" t="str" cm="1">
        <f t="array" aca="1" ref="J93" ca="1">IFERROR(INDIRECT(ListeNonClassée[[#This Row],[Liste des opérations]]&amp;"!D69")&amp;"/"&amp;INDIRECT($B93&amp;"!E69"),"")</f>
        <v/>
      </c>
      <c r="K93" s="84" t="str" cm="1">
        <f t="array" aca="1" ref="K93" ca="1">IFERROR(INDIRECT(ListeNonClassée[[#This Row],[Liste des opérations]]&amp;"!G69"),"")</f>
        <v/>
      </c>
      <c r="L93" s="84" t="str" cm="1">
        <f t="array" aca="1" ref="L93" ca="1">IFERROR(INDIRECT(ListeNonClassée[[#This Row],[Liste des opérations]]&amp;"!D70")&amp;"/"&amp;INDIRECT(ListeNonClassée[[#This Row],[Liste des opérations]]&amp;"!E70"),"")</f>
        <v/>
      </c>
      <c r="M93" s="89" t="str" cm="1">
        <f t="array" aca="1" ref="M93" ca="1">IFERROR(INDIRECT(ListeNonClassée[[#This Row],[Liste des opérations]]&amp;"!D70")/INDIRECT(ListeNonClassée[[#This Row],[Liste des opérations]]&amp;"!E70"),"")</f>
        <v/>
      </c>
      <c r="N93" s="84" t="str" cm="1">
        <f t="array" aca="1" ref="N93" ca="1">IFERROR(INDIRECT(ListeNonClassée[[#This Row],[Liste des opérations]]&amp;"!G70"),"")</f>
        <v/>
      </c>
      <c r="O93" s="84" t="str">
        <f ca="1">IF(ListeNonClassée[[#This Row],[avis]]="favorable",_xlfn.RANK.EQ(ListeNonClassée[[#This Row],[%]],ListeNonClassée[%]),"")</f>
        <v/>
      </c>
    </row>
    <row r="94" spans="2:15" hidden="1" x14ac:dyDescent="0.2">
      <c r="B94" s="78" t="str" cm="1">
        <f t="array" aca="1" ref="B94" ca="1">IF(ROWS($1:90)&lt;=COUNTA(ListeF),INDEX(MID(ListeF,FIND("]",ListeF)+1,100),ROWS($1:90)),"")</f>
        <v/>
      </c>
      <c r="C94" s="78" t="str" cm="1">
        <f t="array" aca="1" ref="C94" ca="1">IFERROR(INDIRECT(ListeNonClassée[[#This Row],[Liste des opérations]]&amp;"!D9"),"")</f>
        <v/>
      </c>
      <c r="D94" s="78" t="str" cm="1">
        <f t="array" aca="1" ref="D94" ca="1">IFERROR(INDIRECT(ListeNonClassée[[#This Row],[Liste des opérations]]&amp;"!D11"),"")</f>
        <v/>
      </c>
      <c r="E94" s="78" t="str" cm="1">
        <f t="array" aca="1" ref="E94" ca="1">IFERROR(INDIRECT(ListeNonClassée[[#This Row],[Liste des opérations]]&amp;"!g11"),"")</f>
        <v/>
      </c>
      <c r="F94" s="84" t="str" cm="1">
        <f t="array" aca="1" ref="F94" ca="1">IFERROR(INDIRECT(ListeNonClassée[[#This Row],[Liste des opérations]]&amp;"!D67")&amp;"/"&amp;INDIRECT(ListeNonClassée[[#This Row],[Liste des opérations]]&amp;"!E67"),"")</f>
        <v/>
      </c>
      <c r="G94" s="84" t="str" cm="1">
        <f t="array" aca="1" ref="G94" ca="1">IFERROR(INDIRECT(ListeNonClassée[[#This Row],[Liste des opérations]]&amp;"!G67"),"")</f>
        <v/>
      </c>
      <c r="H94" s="84" t="str" cm="1">
        <f t="array" aca="1" ref="H94" ca="1">IFERROR(INDIRECT($B94&amp;"!D68")&amp;"/"&amp;INDIRECT($B94&amp;"!E68"),"")</f>
        <v/>
      </c>
      <c r="I94" s="84" t="str" cm="1">
        <f t="array" aca="1" ref="I94" ca="1">IFERROR(INDIRECT($B94&amp;"!G68"),"")</f>
        <v/>
      </c>
      <c r="J94" s="84" t="str" cm="1">
        <f t="array" aca="1" ref="J94" ca="1">IFERROR(INDIRECT(ListeNonClassée[[#This Row],[Liste des opérations]]&amp;"!D69")&amp;"/"&amp;INDIRECT($B94&amp;"!E69"),"")</f>
        <v/>
      </c>
      <c r="K94" s="84" t="str" cm="1">
        <f t="array" aca="1" ref="K94" ca="1">IFERROR(INDIRECT(ListeNonClassée[[#This Row],[Liste des opérations]]&amp;"!G69"),"")</f>
        <v/>
      </c>
      <c r="L94" s="84" t="str" cm="1">
        <f t="array" aca="1" ref="L94" ca="1">IFERROR(INDIRECT(ListeNonClassée[[#This Row],[Liste des opérations]]&amp;"!D70")&amp;"/"&amp;INDIRECT(ListeNonClassée[[#This Row],[Liste des opérations]]&amp;"!E70"),"")</f>
        <v/>
      </c>
      <c r="M94" s="89" t="str" cm="1">
        <f t="array" aca="1" ref="M94" ca="1">IFERROR(INDIRECT(ListeNonClassée[[#This Row],[Liste des opérations]]&amp;"!D70")/INDIRECT(ListeNonClassée[[#This Row],[Liste des opérations]]&amp;"!E70"),"")</f>
        <v/>
      </c>
      <c r="N94" s="84" t="str" cm="1">
        <f t="array" aca="1" ref="N94" ca="1">IFERROR(INDIRECT(ListeNonClassée[[#This Row],[Liste des opérations]]&amp;"!G70"),"")</f>
        <v/>
      </c>
      <c r="O94" s="84" t="str">
        <f ca="1">IF(ListeNonClassée[[#This Row],[avis]]="favorable",_xlfn.RANK.EQ(ListeNonClassée[[#This Row],[%]],ListeNonClassée[%]),"")</f>
        <v/>
      </c>
    </row>
    <row r="95" spans="2:15" hidden="1" x14ac:dyDescent="0.2">
      <c r="B95" s="78" t="str" cm="1">
        <f t="array" aca="1" ref="B95" ca="1">IF(ROWS($1:91)&lt;=COUNTA(ListeF),INDEX(MID(ListeF,FIND("]",ListeF)+1,100),ROWS($1:91)),"")</f>
        <v/>
      </c>
      <c r="C95" s="78" t="str" cm="1">
        <f t="array" aca="1" ref="C95" ca="1">IFERROR(INDIRECT(ListeNonClassée[[#This Row],[Liste des opérations]]&amp;"!D9"),"")</f>
        <v/>
      </c>
      <c r="D95" s="78" t="str" cm="1">
        <f t="array" aca="1" ref="D95" ca="1">IFERROR(INDIRECT(ListeNonClassée[[#This Row],[Liste des opérations]]&amp;"!D11"),"")</f>
        <v/>
      </c>
      <c r="E95" s="78" t="str" cm="1">
        <f t="array" aca="1" ref="E95" ca="1">IFERROR(INDIRECT(ListeNonClassée[[#This Row],[Liste des opérations]]&amp;"!g11"),"")</f>
        <v/>
      </c>
      <c r="F95" s="84" t="str" cm="1">
        <f t="array" aca="1" ref="F95" ca="1">IFERROR(INDIRECT(ListeNonClassée[[#This Row],[Liste des opérations]]&amp;"!D67")&amp;"/"&amp;INDIRECT(ListeNonClassée[[#This Row],[Liste des opérations]]&amp;"!E67"),"")</f>
        <v/>
      </c>
      <c r="G95" s="84" t="str" cm="1">
        <f t="array" aca="1" ref="G95" ca="1">IFERROR(INDIRECT(ListeNonClassée[[#This Row],[Liste des opérations]]&amp;"!G67"),"")</f>
        <v/>
      </c>
      <c r="H95" s="84" t="str" cm="1">
        <f t="array" aca="1" ref="H95" ca="1">IFERROR(INDIRECT($B95&amp;"!D68")&amp;"/"&amp;INDIRECT($B95&amp;"!E68"),"")</f>
        <v/>
      </c>
      <c r="I95" s="84" t="str" cm="1">
        <f t="array" aca="1" ref="I95" ca="1">IFERROR(INDIRECT($B95&amp;"!G68"),"")</f>
        <v/>
      </c>
      <c r="J95" s="84" t="str" cm="1">
        <f t="array" aca="1" ref="J95" ca="1">IFERROR(INDIRECT(ListeNonClassée[[#This Row],[Liste des opérations]]&amp;"!D69")&amp;"/"&amp;INDIRECT($B95&amp;"!E69"),"")</f>
        <v/>
      </c>
      <c r="K95" s="84" t="str" cm="1">
        <f t="array" aca="1" ref="K95" ca="1">IFERROR(INDIRECT(ListeNonClassée[[#This Row],[Liste des opérations]]&amp;"!G69"),"")</f>
        <v/>
      </c>
      <c r="L95" s="84" t="str" cm="1">
        <f t="array" aca="1" ref="L95" ca="1">IFERROR(INDIRECT(ListeNonClassée[[#This Row],[Liste des opérations]]&amp;"!D70")&amp;"/"&amp;INDIRECT(ListeNonClassée[[#This Row],[Liste des opérations]]&amp;"!E70"),"")</f>
        <v/>
      </c>
      <c r="M95" s="89" t="str" cm="1">
        <f t="array" aca="1" ref="M95" ca="1">IFERROR(INDIRECT(ListeNonClassée[[#This Row],[Liste des opérations]]&amp;"!D70")/INDIRECT(ListeNonClassée[[#This Row],[Liste des opérations]]&amp;"!E70"),"")</f>
        <v/>
      </c>
      <c r="N95" s="84" t="str" cm="1">
        <f t="array" aca="1" ref="N95" ca="1">IFERROR(INDIRECT(ListeNonClassée[[#This Row],[Liste des opérations]]&amp;"!G70"),"")</f>
        <v/>
      </c>
      <c r="O95" s="84" t="str">
        <f ca="1">IF(ListeNonClassée[[#This Row],[avis]]="favorable",_xlfn.RANK.EQ(ListeNonClassée[[#This Row],[%]],ListeNonClassée[%]),"")</f>
        <v/>
      </c>
    </row>
    <row r="96" spans="2:15" hidden="1" x14ac:dyDescent="0.2">
      <c r="B96" s="78" t="str" cm="1">
        <f t="array" aca="1" ref="B96" ca="1">IF(ROWS($1:92)&lt;=COUNTA(ListeF),INDEX(MID(ListeF,FIND("]",ListeF)+1,100),ROWS($1:92)),"")</f>
        <v/>
      </c>
      <c r="C96" s="78" t="str" cm="1">
        <f t="array" aca="1" ref="C96" ca="1">IFERROR(INDIRECT(ListeNonClassée[[#This Row],[Liste des opérations]]&amp;"!D9"),"")</f>
        <v/>
      </c>
      <c r="D96" s="78" t="str" cm="1">
        <f t="array" aca="1" ref="D96" ca="1">IFERROR(INDIRECT(ListeNonClassée[[#This Row],[Liste des opérations]]&amp;"!D11"),"")</f>
        <v/>
      </c>
      <c r="E96" s="78" t="str" cm="1">
        <f t="array" aca="1" ref="E96" ca="1">IFERROR(INDIRECT(ListeNonClassée[[#This Row],[Liste des opérations]]&amp;"!g11"),"")</f>
        <v/>
      </c>
      <c r="F96" s="84" t="str" cm="1">
        <f t="array" aca="1" ref="F96" ca="1">IFERROR(INDIRECT(ListeNonClassée[[#This Row],[Liste des opérations]]&amp;"!D67")&amp;"/"&amp;INDIRECT(ListeNonClassée[[#This Row],[Liste des opérations]]&amp;"!E67"),"")</f>
        <v/>
      </c>
      <c r="G96" s="84" t="str" cm="1">
        <f t="array" aca="1" ref="G96" ca="1">IFERROR(INDIRECT(ListeNonClassée[[#This Row],[Liste des opérations]]&amp;"!G67"),"")</f>
        <v/>
      </c>
      <c r="H96" s="84" t="str" cm="1">
        <f t="array" aca="1" ref="H96" ca="1">IFERROR(INDIRECT($B96&amp;"!D68")&amp;"/"&amp;INDIRECT($B96&amp;"!E68"),"")</f>
        <v/>
      </c>
      <c r="I96" s="84" t="str" cm="1">
        <f t="array" aca="1" ref="I96" ca="1">IFERROR(INDIRECT($B96&amp;"!G68"),"")</f>
        <v/>
      </c>
      <c r="J96" s="84" t="str" cm="1">
        <f t="array" aca="1" ref="J96" ca="1">IFERROR(INDIRECT(ListeNonClassée[[#This Row],[Liste des opérations]]&amp;"!D69")&amp;"/"&amp;INDIRECT($B96&amp;"!E69"),"")</f>
        <v/>
      </c>
      <c r="K96" s="84" t="str" cm="1">
        <f t="array" aca="1" ref="K96" ca="1">IFERROR(INDIRECT(ListeNonClassée[[#This Row],[Liste des opérations]]&amp;"!G69"),"")</f>
        <v/>
      </c>
      <c r="L96" s="84" t="str" cm="1">
        <f t="array" aca="1" ref="L96" ca="1">IFERROR(INDIRECT(ListeNonClassée[[#This Row],[Liste des opérations]]&amp;"!D70")&amp;"/"&amp;INDIRECT(ListeNonClassée[[#This Row],[Liste des opérations]]&amp;"!E70"),"")</f>
        <v/>
      </c>
      <c r="M96" s="89" t="str" cm="1">
        <f t="array" aca="1" ref="M96" ca="1">IFERROR(INDIRECT(ListeNonClassée[[#This Row],[Liste des opérations]]&amp;"!D70")/INDIRECT(ListeNonClassée[[#This Row],[Liste des opérations]]&amp;"!E70"),"")</f>
        <v/>
      </c>
      <c r="N96" s="84" t="str" cm="1">
        <f t="array" aca="1" ref="N96" ca="1">IFERROR(INDIRECT(ListeNonClassée[[#This Row],[Liste des opérations]]&amp;"!G70"),"")</f>
        <v/>
      </c>
      <c r="O96" s="84" t="str">
        <f ca="1">IF(ListeNonClassée[[#This Row],[avis]]="favorable",_xlfn.RANK.EQ(ListeNonClassée[[#This Row],[%]],ListeNonClassée[%]),"")</f>
        <v/>
      </c>
    </row>
    <row r="97" spans="2:15" hidden="1" x14ac:dyDescent="0.2">
      <c r="B97" s="78" t="str" cm="1">
        <f t="array" aca="1" ref="B97" ca="1">IF(ROWS($1:93)&lt;=COUNTA(ListeF),INDEX(MID(ListeF,FIND("]",ListeF)+1,100),ROWS($1:93)),"")</f>
        <v/>
      </c>
      <c r="C97" s="78" t="str" cm="1">
        <f t="array" aca="1" ref="C97" ca="1">IFERROR(INDIRECT(ListeNonClassée[[#This Row],[Liste des opérations]]&amp;"!D9"),"")</f>
        <v/>
      </c>
      <c r="D97" s="78" t="str" cm="1">
        <f t="array" aca="1" ref="D97" ca="1">IFERROR(INDIRECT(ListeNonClassée[[#This Row],[Liste des opérations]]&amp;"!D11"),"")</f>
        <v/>
      </c>
      <c r="E97" s="78" t="str" cm="1">
        <f t="array" aca="1" ref="E97" ca="1">IFERROR(INDIRECT(ListeNonClassée[[#This Row],[Liste des opérations]]&amp;"!g11"),"")</f>
        <v/>
      </c>
      <c r="F97" s="84" t="str" cm="1">
        <f t="array" aca="1" ref="F97" ca="1">IFERROR(INDIRECT(ListeNonClassée[[#This Row],[Liste des opérations]]&amp;"!D67")&amp;"/"&amp;INDIRECT(ListeNonClassée[[#This Row],[Liste des opérations]]&amp;"!E67"),"")</f>
        <v/>
      </c>
      <c r="G97" s="84" t="str" cm="1">
        <f t="array" aca="1" ref="G97" ca="1">IFERROR(INDIRECT(ListeNonClassée[[#This Row],[Liste des opérations]]&amp;"!G67"),"")</f>
        <v/>
      </c>
      <c r="H97" s="84" t="str" cm="1">
        <f t="array" aca="1" ref="H97" ca="1">IFERROR(INDIRECT($B97&amp;"!D68")&amp;"/"&amp;INDIRECT($B97&amp;"!E68"),"")</f>
        <v/>
      </c>
      <c r="I97" s="84" t="str" cm="1">
        <f t="array" aca="1" ref="I97" ca="1">IFERROR(INDIRECT($B97&amp;"!G68"),"")</f>
        <v/>
      </c>
      <c r="J97" s="84" t="str" cm="1">
        <f t="array" aca="1" ref="J97" ca="1">IFERROR(INDIRECT(ListeNonClassée[[#This Row],[Liste des opérations]]&amp;"!D69")&amp;"/"&amp;INDIRECT($B97&amp;"!E69"),"")</f>
        <v/>
      </c>
      <c r="K97" s="84" t="str" cm="1">
        <f t="array" aca="1" ref="K97" ca="1">IFERROR(INDIRECT(ListeNonClassée[[#This Row],[Liste des opérations]]&amp;"!G69"),"")</f>
        <v/>
      </c>
      <c r="L97" s="84" t="str" cm="1">
        <f t="array" aca="1" ref="L97" ca="1">IFERROR(INDIRECT(ListeNonClassée[[#This Row],[Liste des opérations]]&amp;"!D70")&amp;"/"&amp;INDIRECT(ListeNonClassée[[#This Row],[Liste des opérations]]&amp;"!E70"),"")</f>
        <v/>
      </c>
      <c r="M97" s="89" t="str" cm="1">
        <f t="array" aca="1" ref="M97" ca="1">IFERROR(INDIRECT(ListeNonClassée[[#This Row],[Liste des opérations]]&amp;"!D70")/INDIRECT(ListeNonClassée[[#This Row],[Liste des opérations]]&amp;"!E70"),"")</f>
        <v/>
      </c>
      <c r="N97" s="84" t="str" cm="1">
        <f t="array" aca="1" ref="N97" ca="1">IFERROR(INDIRECT(ListeNonClassée[[#This Row],[Liste des opérations]]&amp;"!G70"),"")</f>
        <v/>
      </c>
      <c r="O97" s="84" t="str">
        <f ca="1">IF(ListeNonClassée[[#This Row],[avis]]="favorable",_xlfn.RANK.EQ(ListeNonClassée[[#This Row],[%]],ListeNonClassée[%]),"")</f>
        <v/>
      </c>
    </row>
    <row r="98" spans="2:15" hidden="1" x14ac:dyDescent="0.2">
      <c r="B98" s="78" t="str" cm="1">
        <f t="array" aca="1" ref="B98" ca="1">IF(ROWS($1:94)&lt;=COUNTA(ListeF),INDEX(MID(ListeF,FIND("]",ListeF)+1,100),ROWS($1:94)),"")</f>
        <v/>
      </c>
      <c r="C98" s="78" t="str" cm="1">
        <f t="array" aca="1" ref="C98" ca="1">IFERROR(INDIRECT(ListeNonClassée[[#This Row],[Liste des opérations]]&amp;"!D9"),"")</f>
        <v/>
      </c>
      <c r="D98" s="78" t="str" cm="1">
        <f t="array" aca="1" ref="D98" ca="1">IFERROR(INDIRECT(ListeNonClassée[[#This Row],[Liste des opérations]]&amp;"!D11"),"")</f>
        <v/>
      </c>
      <c r="E98" s="78" t="str" cm="1">
        <f t="array" aca="1" ref="E98" ca="1">IFERROR(INDIRECT(ListeNonClassée[[#This Row],[Liste des opérations]]&amp;"!g11"),"")</f>
        <v/>
      </c>
      <c r="F98" s="84" t="str" cm="1">
        <f t="array" aca="1" ref="F98" ca="1">IFERROR(INDIRECT(ListeNonClassée[[#This Row],[Liste des opérations]]&amp;"!D67")&amp;"/"&amp;INDIRECT(ListeNonClassée[[#This Row],[Liste des opérations]]&amp;"!E67"),"")</f>
        <v/>
      </c>
      <c r="G98" s="84" t="str" cm="1">
        <f t="array" aca="1" ref="G98" ca="1">IFERROR(INDIRECT(ListeNonClassée[[#This Row],[Liste des opérations]]&amp;"!G67"),"")</f>
        <v/>
      </c>
      <c r="H98" s="84" t="str" cm="1">
        <f t="array" aca="1" ref="H98" ca="1">IFERROR(INDIRECT($B98&amp;"!D68")&amp;"/"&amp;INDIRECT($B98&amp;"!E68"),"")</f>
        <v/>
      </c>
      <c r="I98" s="84" t="str" cm="1">
        <f t="array" aca="1" ref="I98" ca="1">IFERROR(INDIRECT($B98&amp;"!G68"),"")</f>
        <v/>
      </c>
      <c r="J98" s="84" t="str" cm="1">
        <f t="array" aca="1" ref="J98" ca="1">IFERROR(INDIRECT(ListeNonClassée[[#This Row],[Liste des opérations]]&amp;"!D69")&amp;"/"&amp;INDIRECT($B98&amp;"!E69"),"")</f>
        <v/>
      </c>
      <c r="K98" s="84" t="str" cm="1">
        <f t="array" aca="1" ref="K98" ca="1">IFERROR(INDIRECT(ListeNonClassée[[#This Row],[Liste des opérations]]&amp;"!G69"),"")</f>
        <v/>
      </c>
      <c r="L98" s="84" t="str" cm="1">
        <f t="array" aca="1" ref="L98" ca="1">IFERROR(INDIRECT(ListeNonClassée[[#This Row],[Liste des opérations]]&amp;"!D70")&amp;"/"&amp;INDIRECT(ListeNonClassée[[#This Row],[Liste des opérations]]&amp;"!E70"),"")</f>
        <v/>
      </c>
      <c r="M98" s="89" t="str" cm="1">
        <f t="array" aca="1" ref="M98" ca="1">IFERROR(INDIRECT(ListeNonClassée[[#This Row],[Liste des opérations]]&amp;"!D70")/INDIRECT(ListeNonClassée[[#This Row],[Liste des opérations]]&amp;"!E70"),"")</f>
        <v/>
      </c>
      <c r="N98" s="84" t="str" cm="1">
        <f t="array" aca="1" ref="N98" ca="1">IFERROR(INDIRECT(ListeNonClassée[[#This Row],[Liste des opérations]]&amp;"!G70"),"")</f>
        <v/>
      </c>
      <c r="O98" s="84" t="str">
        <f ca="1">IF(ListeNonClassée[[#This Row],[avis]]="favorable",_xlfn.RANK.EQ(ListeNonClassée[[#This Row],[%]],ListeNonClassée[%]),"")</f>
        <v/>
      </c>
    </row>
    <row r="99" spans="2:15" hidden="1" x14ac:dyDescent="0.2">
      <c r="B99" s="78" t="str" cm="1">
        <f t="array" aca="1" ref="B99" ca="1">IF(ROWS($1:95)&lt;=COUNTA(ListeF),INDEX(MID(ListeF,FIND("]",ListeF)+1,100),ROWS($1:95)),"")</f>
        <v/>
      </c>
      <c r="C99" s="78" t="str" cm="1">
        <f t="array" aca="1" ref="C99" ca="1">IFERROR(INDIRECT(ListeNonClassée[[#This Row],[Liste des opérations]]&amp;"!D9"),"")</f>
        <v/>
      </c>
      <c r="D99" s="78" t="str" cm="1">
        <f t="array" aca="1" ref="D99" ca="1">IFERROR(INDIRECT(ListeNonClassée[[#This Row],[Liste des opérations]]&amp;"!D11"),"")</f>
        <v/>
      </c>
      <c r="E99" s="78" t="str" cm="1">
        <f t="array" aca="1" ref="E99" ca="1">IFERROR(INDIRECT(ListeNonClassée[[#This Row],[Liste des opérations]]&amp;"!g11"),"")</f>
        <v/>
      </c>
      <c r="F99" s="84" t="str" cm="1">
        <f t="array" aca="1" ref="F99" ca="1">IFERROR(INDIRECT(ListeNonClassée[[#This Row],[Liste des opérations]]&amp;"!D67")&amp;"/"&amp;INDIRECT(ListeNonClassée[[#This Row],[Liste des opérations]]&amp;"!E67"),"")</f>
        <v/>
      </c>
      <c r="G99" s="84" t="str" cm="1">
        <f t="array" aca="1" ref="G99" ca="1">IFERROR(INDIRECT(ListeNonClassée[[#This Row],[Liste des opérations]]&amp;"!G67"),"")</f>
        <v/>
      </c>
      <c r="H99" s="84" t="str" cm="1">
        <f t="array" aca="1" ref="H99" ca="1">IFERROR(INDIRECT($B99&amp;"!D68")&amp;"/"&amp;INDIRECT($B99&amp;"!E68"),"")</f>
        <v/>
      </c>
      <c r="I99" s="84" t="str" cm="1">
        <f t="array" aca="1" ref="I99" ca="1">IFERROR(INDIRECT($B99&amp;"!G68"),"")</f>
        <v/>
      </c>
      <c r="J99" s="84" t="str" cm="1">
        <f t="array" aca="1" ref="J99" ca="1">IFERROR(INDIRECT(ListeNonClassée[[#This Row],[Liste des opérations]]&amp;"!D69")&amp;"/"&amp;INDIRECT($B99&amp;"!E69"),"")</f>
        <v/>
      </c>
      <c r="K99" s="84" t="str" cm="1">
        <f t="array" aca="1" ref="K99" ca="1">IFERROR(INDIRECT(ListeNonClassée[[#This Row],[Liste des opérations]]&amp;"!G69"),"")</f>
        <v/>
      </c>
      <c r="L99" s="84" t="str" cm="1">
        <f t="array" aca="1" ref="L99" ca="1">IFERROR(INDIRECT(ListeNonClassée[[#This Row],[Liste des opérations]]&amp;"!D70")&amp;"/"&amp;INDIRECT(ListeNonClassée[[#This Row],[Liste des opérations]]&amp;"!E70"),"")</f>
        <v/>
      </c>
      <c r="M99" s="89" t="str" cm="1">
        <f t="array" aca="1" ref="M99" ca="1">IFERROR(INDIRECT(ListeNonClassée[[#This Row],[Liste des opérations]]&amp;"!D70")/INDIRECT(ListeNonClassée[[#This Row],[Liste des opérations]]&amp;"!E70"),"")</f>
        <v/>
      </c>
      <c r="N99" s="84" t="str" cm="1">
        <f t="array" aca="1" ref="N99" ca="1">IFERROR(INDIRECT(ListeNonClassée[[#This Row],[Liste des opérations]]&amp;"!G70"),"")</f>
        <v/>
      </c>
      <c r="O99" s="84" t="str">
        <f ca="1">IF(ListeNonClassée[[#This Row],[avis]]="favorable",_xlfn.RANK.EQ(ListeNonClassée[[#This Row],[%]],ListeNonClassée[%]),"")</f>
        <v/>
      </c>
    </row>
    <row r="100" spans="2:15" hidden="1" x14ac:dyDescent="0.2">
      <c r="B100" s="78" t="str" cm="1">
        <f t="array" aca="1" ref="B100" ca="1">IF(ROWS($1:96)&lt;=COUNTA(ListeF),INDEX(MID(ListeF,FIND("]",ListeF)+1,100),ROWS($1:96)),"")</f>
        <v/>
      </c>
      <c r="C100" s="78" t="str" cm="1">
        <f t="array" aca="1" ref="C100" ca="1">IFERROR(INDIRECT(ListeNonClassée[[#This Row],[Liste des opérations]]&amp;"!D9"),"")</f>
        <v/>
      </c>
      <c r="D100" s="78" t="str" cm="1">
        <f t="array" aca="1" ref="D100" ca="1">IFERROR(INDIRECT(ListeNonClassée[[#This Row],[Liste des opérations]]&amp;"!D11"),"")</f>
        <v/>
      </c>
      <c r="E100" s="78" t="str" cm="1">
        <f t="array" aca="1" ref="E100" ca="1">IFERROR(INDIRECT(ListeNonClassée[[#This Row],[Liste des opérations]]&amp;"!g11"),"")</f>
        <v/>
      </c>
      <c r="F100" s="84" t="str" cm="1">
        <f t="array" aca="1" ref="F100" ca="1">IFERROR(INDIRECT(ListeNonClassée[[#This Row],[Liste des opérations]]&amp;"!D67")&amp;"/"&amp;INDIRECT(ListeNonClassée[[#This Row],[Liste des opérations]]&amp;"!E67"),"")</f>
        <v/>
      </c>
      <c r="G100" s="84" t="str" cm="1">
        <f t="array" aca="1" ref="G100" ca="1">IFERROR(INDIRECT(ListeNonClassée[[#This Row],[Liste des opérations]]&amp;"!G67"),"")</f>
        <v/>
      </c>
      <c r="H100" s="84" t="str" cm="1">
        <f t="array" aca="1" ref="H100" ca="1">IFERROR(INDIRECT($B100&amp;"!D68")&amp;"/"&amp;INDIRECT($B100&amp;"!E68"),"")</f>
        <v/>
      </c>
      <c r="I100" s="84" t="str" cm="1">
        <f t="array" aca="1" ref="I100" ca="1">IFERROR(INDIRECT($B100&amp;"!G68"),"")</f>
        <v/>
      </c>
      <c r="J100" s="84" t="str" cm="1">
        <f t="array" aca="1" ref="J100" ca="1">IFERROR(INDIRECT(ListeNonClassée[[#This Row],[Liste des opérations]]&amp;"!D69")&amp;"/"&amp;INDIRECT($B100&amp;"!E69"),"")</f>
        <v/>
      </c>
      <c r="K100" s="84" t="str" cm="1">
        <f t="array" aca="1" ref="K100" ca="1">IFERROR(INDIRECT(ListeNonClassée[[#This Row],[Liste des opérations]]&amp;"!G69"),"")</f>
        <v/>
      </c>
      <c r="L100" s="84" t="str" cm="1">
        <f t="array" aca="1" ref="L100" ca="1">IFERROR(INDIRECT(ListeNonClassée[[#This Row],[Liste des opérations]]&amp;"!D70")&amp;"/"&amp;INDIRECT(ListeNonClassée[[#This Row],[Liste des opérations]]&amp;"!E70"),"")</f>
        <v/>
      </c>
      <c r="M100" s="89" t="str" cm="1">
        <f t="array" aca="1" ref="M100" ca="1">IFERROR(INDIRECT(ListeNonClassée[[#This Row],[Liste des opérations]]&amp;"!D70")/INDIRECT(ListeNonClassée[[#This Row],[Liste des opérations]]&amp;"!E70"),"")</f>
        <v/>
      </c>
      <c r="N100" s="84" t="str" cm="1">
        <f t="array" aca="1" ref="N100" ca="1">IFERROR(INDIRECT(ListeNonClassée[[#This Row],[Liste des opérations]]&amp;"!G70"),"")</f>
        <v/>
      </c>
      <c r="O100" s="84" t="str">
        <f ca="1">IF(ListeNonClassée[[#This Row],[avis]]="favorable",_xlfn.RANK.EQ(ListeNonClassée[[#This Row],[%]],ListeNonClassée[%]),"")</f>
        <v/>
      </c>
    </row>
    <row r="101" spans="2:15" x14ac:dyDescent="0.2">
      <c r="F101" s="84" t="str" cm="1">
        <f t="array" aca="1" ref="F101" ca="1">IFERROR(INDIRECT(ListeNonClassée[[#This Row],[Liste des opérations]]&amp;"!D67")&amp;"/"&amp;INDIRECT(ListeNonClassée[[#This Row],[Liste des opérations]]&amp;"!E67"),"")</f>
        <v/>
      </c>
      <c r="G101" s="84" t="str" cm="1">
        <f t="array" aca="1" ref="G101" ca="1">IFERROR(INDIRECT(ListeNonClassée[[#This Row],[Liste des opérations]]&amp;"!G67"),"")</f>
        <v/>
      </c>
      <c r="J101" s="84" t="str" cm="1">
        <f t="array" aca="1" ref="J101" ca="1">IFERROR(INDIRECT(ListeNonClassée[[#This Row],[Liste des opérations]]&amp;"!D69")&amp;"/"&amp;INDIRECT($B101&amp;"!E69"),"")</f>
        <v/>
      </c>
      <c r="K101" s="84" t="str" cm="1">
        <f t="array" aca="1" ref="K101" ca="1">IFERROR(INDIRECT(ListeNonClassée[[#This Row],[Liste des opérations]]&amp;"!G69"),"")</f>
        <v/>
      </c>
      <c r="L101" s="78" t="str" cm="1">
        <f t="array" aca="1" ref="L101" ca="1">IFERROR(INDIRECT(ListeNonClassée[[#This Row],[Liste des opérations]]&amp;"!D70")&amp;"/"&amp;INDIRECT(ListeNonClassée[[#This Row],[Liste des opérations]]&amp;"!E70"),"")</f>
        <v/>
      </c>
      <c r="M101" s="78" t="str" cm="1">
        <f t="array" aca="1" ref="M101" ca="1">IFERROR(INDIRECT(ListeNonClassée[[#This Row],[Liste des opérations]]&amp;"!D70")/INDIRECT(ListeNonClassée[[#This Row],[Liste des opérations]]&amp;"!E70"),"")</f>
        <v/>
      </c>
      <c r="N101" s="78" t="str" cm="1">
        <f t="array" aca="1" ref="N101" ca="1">IFERROR(INDIRECT(ListeNonClassée[[#This Row],[Liste des opérations]]&amp;"!G70"),"")</f>
        <v/>
      </c>
    </row>
    <row r="102" spans="2:15" x14ac:dyDescent="0.2">
      <c r="F102" s="84" t="str" cm="1">
        <f t="array" aca="1" ref="F102" ca="1">IFERROR(INDIRECT(ListeNonClassée[[#This Row],[Liste des opérations]]&amp;"!D67")&amp;"/"&amp;INDIRECT(ListeNonClassée[[#This Row],[Liste des opérations]]&amp;"!E67"),"")</f>
        <v/>
      </c>
      <c r="G102" s="84" t="str" cm="1">
        <f t="array" aca="1" ref="G102" ca="1">IFERROR(INDIRECT(ListeNonClassée[[#This Row],[Liste des opérations]]&amp;"!G67"),"")</f>
        <v/>
      </c>
      <c r="J102" s="84" t="str" cm="1">
        <f t="array" aca="1" ref="J102" ca="1">IFERROR(INDIRECT(ListeNonClassée[[#This Row],[Liste des opérations]]&amp;"!D69")&amp;"/"&amp;INDIRECT($B102&amp;"!E69"),"")</f>
        <v/>
      </c>
      <c r="K102" s="84" t="str" cm="1">
        <f t="array" aca="1" ref="K102" ca="1">IFERROR(INDIRECT(ListeNonClassée[[#This Row],[Liste des opérations]]&amp;"!G69"),"")</f>
        <v/>
      </c>
      <c r="L102" s="78" t="str" cm="1">
        <f t="array" aca="1" ref="L102" ca="1">IFERROR(INDIRECT(ListeNonClassée[[#This Row],[Liste des opérations]]&amp;"!D70")&amp;"/"&amp;INDIRECT(ListeNonClassée[[#This Row],[Liste des opérations]]&amp;"!E70"),"")</f>
        <v/>
      </c>
      <c r="M102" s="78" t="str" cm="1">
        <f t="array" aca="1" ref="M102" ca="1">IFERROR(INDIRECT(ListeNonClassée[[#This Row],[Liste des opérations]]&amp;"!D70")/INDIRECT(ListeNonClassée[[#This Row],[Liste des opérations]]&amp;"!E70"),"")</f>
        <v/>
      </c>
      <c r="N102" s="78" t="str" cm="1">
        <f t="array" aca="1" ref="N102" ca="1">IFERROR(INDIRECT(ListeNonClassée[[#This Row],[Liste des opérations]]&amp;"!G70"),"")</f>
        <v/>
      </c>
    </row>
  </sheetData>
  <sheetProtection algorithmName="SHA-512" hashValue="1xcu1NwMau7AawDNDm+iDTL3sLgjq6s+ItRk9FwPOwlJzGEFqMCGOsw6EFhsNHMP/mtEuhSl0ykgFXXRweOn+w==" saltValue="W04meEk2eBbnLSpl/+qdJw==" spinCount="100000" sheet="1" objects="1" scenarios="1"/>
  <mergeCells count="4">
    <mergeCell ref="F8:G8"/>
    <mergeCell ref="H8:I8"/>
    <mergeCell ref="J8:K8"/>
    <mergeCell ref="L8:N8"/>
  </mergeCells>
  <phoneticPr fontId="26" type="noConversion"/>
  <pageMargins left="0.39370078740157483" right="0.39370078740157483" top="0.39370078740157483" bottom="0.59055118110236227" header="0.19685039370078741" footer="0.39370078740157483"/>
  <pageSetup paperSize="9" scale="61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F3DA-0E4B-4B31-A4AD-ABEBC27FB4C9}">
  <sheetPr codeName="Feuil10">
    <pageSetUpPr fitToPage="1"/>
  </sheetPr>
  <dimension ref="B1:O100"/>
  <sheetViews>
    <sheetView showGridLines="0" zoomScale="90" zoomScaleNormal="90" workbookViewId="0">
      <selection activeCell="C18" sqref="C18"/>
    </sheetView>
  </sheetViews>
  <sheetFormatPr baseColWidth="10" defaultColWidth="20.7109375" defaultRowHeight="12.75" x14ac:dyDescent="0.2"/>
  <cols>
    <col min="1" max="1" width="2.28515625" style="4" customWidth="1"/>
    <col min="2" max="5" width="16.28515625" style="4" customWidth="1"/>
    <col min="6" max="11" width="15" style="2" customWidth="1"/>
    <col min="12" max="14" width="15" style="4" customWidth="1"/>
    <col min="15" max="16384" width="20.7109375" style="4"/>
  </cols>
  <sheetData>
    <row r="1" spans="2:15" x14ac:dyDescent="0.2">
      <c r="F1" s="4"/>
      <c r="G1" s="4"/>
      <c r="H1" s="4"/>
      <c r="I1" s="4"/>
      <c r="J1" s="4"/>
      <c r="K1" s="4"/>
    </row>
    <row r="2" spans="2:15" s="32" customFormat="1" ht="80.099999999999994" customHeight="1" x14ac:dyDescent="0.2"/>
    <row r="3" spans="2:15" x14ac:dyDescent="0.2">
      <c r="F3" s="4"/>
      <c r="G3" s="4"/>
      <c r="H3" s="4"/>
      <c r="I3" s="4"/>
      <c r="J3" s="4"/>
      <c r="K3" s="4"/>
    </row>
    <row r="4" spans="2:15" s="47" customFormat="1" ht="18.75" x14ac:dyDescent="0.3">
      <c r="B4" s="49" t="s">
        <v>81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2:15" x14ac:dyDescent="0.2">
      <c r="F5" s="4"/>
      <c r="G5" s="4"/>
      <c r="H5" s="4"/>
      <c r="I5" s="4"/>
      <c r="J5" s="4"/>
      <c r="K5" s="4"/>
    </row>
    <row r="6" spans="2:15" s="48" customFormat="1" ht="18.75" x14ac:dyDescent="0.3">
      <c r="B6" s="48" t="str">
        <f>IDFxxxxxx!B6</f>
        <v xml:space="preserve">Appel à projets : </v>
      </c>
    </row>
    <row r="7" spans="2:15" x14ac:dyDescent="0.2">
      <c r="F7" s="4"/>
      <c r="G7" s="4"/>
      <c r="H7" s="4"/>
      <c r="I7" s="4"/>
      <c r="J7" s="4"/>
      <c r="K7" s="4"/>
    </row>
    <row r="8" spans="2:15" s="68" customFormat="1" ht="15.75" customHeight="1" x14ac:dyDescent="0.25">
      <c r="B8" s="67"/>
      <c r="C8" s="67"/>
      <c r="D8" s="67"/>
      <c r="E8" s="67"/>
      <c r="F8" s="162" t="s">
        <v>75</v>
      </c>
      <c r="G8" s="162"/>
      <c r="H8" s="163" t="s">
        <v>76</v>
      </c>
      <c r="I8" s="163"/>
      <c r="J8" s="164" t="s">
        <v>77</v>
      </c>
      <c r="K8" s="164"/>
      <c r="L8" s="162" t="s">
        <v>70</v>
      </c>
      <c r="M8" s="162"/>
      <c r="N8" s="162"/>
      <c r="O8" s="67"/>
    </row>
    <row r="9" spans="2:15" s="68" customFormat="1" ht="15.75" customHeight="1" x14ac:dyDescent="0.25">
      <c r="B9" s="69" t="s">
        <v>67</v>
      </c>
      <c r="C9" s="70" t="s">
        <v>36</v>
      </c>
      <c r="D9" s="70" t="s">
        <v>88</v>
      </c>
      <c r="E9" s="70" t="s">
        <v>84</v>
      </c>
      <c r="F9" s="71" t="s">
        <v>72</v>
      </c>
      <c r="G9" s="71" t="s">
        <v>71</v>
      </c>
      <c r="H9" s="72" t="s">
        <v>73</v>
      </c>
      <c r="I9" s="72" t="s">
        <v>74</v>
      </c>
      <c r="J9" s="73" t="s">
        <v>78</v>
      </c>
      <c r="K9" s="73" t="s">
        <v>79</v>
      </c>
      <c r="L9" s="74" t="s">
        <v>68</v>
      </c>
      <c r="M9" s="74" t="s">
        <v>49</v>
      </c>
      <c r="N9" s="74" t="s">
        <v>69</v>
      </c>
      <c r="O9" s="75" t="s">
        <v>80</v>
      </c>
    </row>
    <row r="10" spans="2:15" s="68" customFormat="1" x14ac:dyDescent="0.25">
      <c r="B10" s="64" t="str" cm="1">
        <f t="array" aca="1" ref="B10:O100" ca="1">_xlfn.SORTBY(ListeNonClassée[],ListeNonClassée[Priorisation])</f>
        <v/>
      </c>
      <c r="C10" s="52" t="str">
        <f ca="1"/>
        <v/>
      </c>
      <c r="D10" s="50" t="str">
        <f ca="1"/>
        <v/>
      </c>
      <c r="E10" s="50" t="str">
        <f ca="1"/>
        <v/>
      </c>
      <c r="F10" s="52" t="str">
        <f ca="1"/>
        <v/>
      </c>
      <c r="G10" s="52" t="str">
        <f ca="1"/>
        <v/>
      </c>
      <c r="H10" s="52" t="str">
        <f ca="1"/>
        <v/>
      </c>
      <c r="I10" s="52" t="str">
        <f ca="1"/>
        <v/>
      </c>
      <c r="J10" s="52" t="str">
        <f ca="1"/>
        <v/>
      </c>
      <c r="K10" s="52" t="str">
        <f ca="1"/>
        <v/>
      </c>
      <c r="L10" s="52" t="str">
        <f ca="1"/>
        <v/>
      </c>
      <c r="M10" s="53" t="str">
        <f ca="1"/>
        <v/>
      </c>
      <c r="N10" s="52" t="str">
        <f ca="1"/>
        <v/>
      </c>
      <c r="O10" s="54" t="str">
        <f ca="1"/>
        <v/>
      </c>
    </row>
    <row r="11" spans="2:15" s="68" customFormat="1" x14ac:dyDescent="0.25">
      <c r="B11" s="65" t="str">
        <f ca="1"/>
        <v/>
      </c>
      <c r="C11" s="55" t="str">
        <f ca="1"/>
        <v/>
      </c>
      <c r="D11" s="51" t="str">
        <f ca="1"/>
        <v/>
      </c>
      <c r="E11" s="51" t="str">
        <f ca="1"/>
        <v/>
      </c>
      <c r="F11" s="55" t="str">
        <f ca="1"/>
        <v/>
      </c>
      <c r="G11" s="55" t="str">
        <f ca="1"/>
        <v/>
      </c>
      <c r="H11" s="55" t="str">
        <f ca="1"/>
        <v/>
      </c>
      <c r="I11" s="55" t="str">
        <f ca="1"/>
        <v/>
      </c>
      <c r="J11" s="55" t="str">
        <f ca="1"/>
        <v/>
      </c>
      <c r="K11" s="55" t="str">
        <f ca="1"/>
        <v/>
      </c>
      <c r="L11" s="55" t="str">
        <f ca="1"/>
        <v/>
      </c>
      <c r="M11" s="56" t="str">
        <f ca="1"/>
        <v/>
      </c>
      <c r="N11" s="55" t="str">
        <f ca="1"/>
        <v/>
      </c>
      <c r="O11" s="57" t="str">
        <f ca="1"/>
        <v/>
      </c>
    </row>
    <row r="12" spans="2:15" s="68" customFormat="1" x14ac:dyDescent="0.25">
      <c r="B12" s="64" t="str">
        <f ca="1"/>
        <v/>
      </c>
      <c r="C12" s="52" t="str">
        <f ca="1"/>
        <v/>
      </c>
      <c r="D12" s="50" t="str">
        <f ca="1"/>
        <v/>
      </c>
      <c r="E12" s="50" t="str">
        <f ca="1"/>
        <v/>
      </c>
      <c r="F12" s="52" t="str">
        <f ca="1"/>
        <v/>
      </c>
      <c r="G12" s="52" t="str">
        <f ca="1"/>
        <v/>
      </c>
      <c r="H12" s="52" t="str">
        <f ca="1"/>
        <v/>
      </c>
      <c r="I12" s="52" t="str">
        <f ca="1"/>
        <v/>
      </c>
      <c r="J12" s="52" t="str">
        <f ca="1"/>
        <v/>
      </c>
      <c r="K12" s="52" t="str">
        <f ca="1"/>
        <v/>
      </c>
      <c r="L12" s="52" t="str">
        <f ca="1"/>
        <v/>
      </c>
      <c r="M12" s="53" t="str">
        <f ca="1"/>
        <v/>
      </c>
      <c r="N12" s="52" t="str">
        <f ca="1"/>
        <v/>
      </c>
      <c r="O12" s="54" t="str">
        <f ca="1"/>
        <v/>
      </c>
    </row>
    <row r="13" spans="2:15" s="68" customFormat="1" x14ac:dyDescent="0.25">
      <c r="B13" s="65" t="str">
        <f ca="1"/>
        <v/>
      </c>
      <c r="C13" s="55" t="str">
        <f ca="1"/>
        <v/>
      </c>
      <c r="D13" s="51" t="str">
        <f ca="1"/>
        <v/>
      </c>
      <c r="E13" s="51" t="str">
        <f ca="1"/>
        <v/>
      </c>
      <c r="F13" s="55" t="str">
        <f ca="1"/>
        <v/>
      </c>
      <c r="G13" s="55" t="str">
        <f ca="1"/>
        <v/>
      </c>
      <c r="H13" s="55" t="str">
        <f ca="1"/>
        <v/>
      </c>
      <c r="I13" s="55" t="str">
        <f ca="1"/>
        <v/>
      </c>
      <c r="J13" s="55" t="str">
        <f ca="1"/>
        <v/>
      </c>
      <c r="K13" s="55" t="str">
        <f ca="1"/>
        <v/>
      </c>
      <c r="L13" s="55" t="str">
        <f ca="1"/>
        <v/>
      </c>
      <c r="M13" s="56" t="str">
        <f ca="1"/>
        <v/>
      </c>
      <c r="N13" s="55" t="str">
        <f ca="1"/>
        <v/>
      </c>
      <c r="O13" s="57" t="str">
        <f ca="1"/>
        <v/>
      </c>
    </row>
    <row r="14" spans="2:15" s="68" customFormat="1" x14ac:dyDescent="0.25">
      <c r="B14" s="64" t="str">
        <f ca="1"/>
        <v/>
      </c>
      <c r="C14" s="52" t="str">
        <f ca="1"/>
        <v/>
      </c>
      <c r="D14" s="50" t="str">
        <f ca="1"/>
        <v/>
      </c>
      <c r="E14" s="50" t="str">
        <f ca="1"/>
        <v/>
      </c>
      <c r="F14" s="52" t="str">
        <f ca="1"/>
        <v/>
      </c>
      <c r="G14" s="52" t="str">
        <f ca="1"/>
        <v/>
      </c>
      <c r="H14" s="52" t="str">
        <f ca="1"/>
        <v/>
      </c>
      <c r="I14" s="52" t="str">
        <f ca="1"/>
        <v/>
      </c>
      <c r="J14" s="52" t="str">
        <f ca="1"/>
        <v/>
      </c>
      <c r="K14" s="52" t="str">
        <f ca="1"/>
        <v/>
      </c>
      <c r="L14" s="52" t="str">
        <f ca="1"/>
        <v/>
      </c>
      <c r="M14" s="53" t="str">
        <f ca="1"/>
        <v/>
      </c>
      <c r="N14" s="52" t="str">
        <f ca="1"/>
        <v/>
      </c>
      <c r="O14" s="54" t="str">
        <f ca="1"/>
        <v/>
      </c>
    </row>
    <row r="15" spans="2:15" s="68" customFormat="1" x14ac:dyDescent="0.25">
      <c r="B15" s="65" t="str">
        <f ca="1"/>
        <v/>
      </c>
      <c r="C15" s="55" t="str">
        <f ca="1"/>
        <v/>
      </c>
      <c r="D15" s="51" t="str">
        <f ca="1"/>
        <v/>
      </c>
      <c r="E15" s="51" t="str">
        <f ca="1"/>
        <v/>
      </c>
      <c r="F15" s="55" t="str">
        <f ca="1"/>
        <v/>
      </c>
      <c r="G15" s="55" t="str">
        <f ca="1"/>
        <v/>
      </c>
      <c r="H15" s="55" t="str">
        <f ca="1"/>
        <v/>
      </c>
      <c r="I15" s="55" t="str">
        <f ca="1"/>
        <v/>
      </c>
      <c r="J15" s="55" t="str">
        <f ca="1"/>
        <v/>
      </c>
      <c r="K15" s="55" t="str">
        <f ca="1"/>
        <v/>
      </c>
      <c r="L15" s="55" t="str">
        <f ca="1"/>
        <v/>
      </c>
      <c r="M15" s="56" t="str">
        <f ca="1"/>
        <v/>
      </c>
      <c r="N15" s="55" t="str">
        <f ca="1"/>
        <v/>
      </c>
      <c r="O15" s="57" t="str">
        <f ca="1"/>
        <v/>
      </c>
    </row>
    <row r="16" spans="2:15" s="68" customFormat="1" x14ac:dyDescent="0.25">
      <c r="B16" s="64" t="str">
        <f ca="1"/>
        <v/>
      </c>
      <c r="C16" s="52" t="str">
        <f ca="1"/>
        <v/>
      </c>
      <c r="D16" s="50" t="str">
        <f ca="1"/>
        <v/>
      </c>
      <c r="E16" s="50" t="str">
        <f ca="1"/>
        <v/>
      </c>
      <c r="F16" s="52" t="str">
        <f ca="1"/>
        <v/>
      </c>
      <c r="G16" s="52" t="str">
        <f ca="1"/>
        <v/>
      </c>
      <c r="H16" s="58" t="str">
        <f ca="1"/>
        <v/>
      </c>
      <c r="I16" s="52" t="str">
        <f ca="1"/>
        <v/>
      </c>
      <c r="J16" s="58" t="str">
        <f ca="1"/>
        <v/>
      </c>
      <c r="K16" s="52" t="str">
        <f ca="1"/>
        <v/>
      </c>
      <c r="L16" s="58" t="str">
        <f ca="1"/>
        <v/>
      </c>
      <c r="M16" s="59" t="str">
        <f ca="1"/>
        <v/>
      </c>
      <c r="N16" s="52" t="str">
        <f ca="1"/>
        <v/>
      </c>
      <c r="O16" s="54" t="str">
        <f ca="1"/>
        <v/>
      </c>
    </row>
    <row r="17" spans="2:15" s="68" customFormat="1" x14ac:dyDescent="0.25">
      <c r="B17" s="65" t="str">
        <f ca="1"/>
        <v/>
      </c>
      <c r="C17" s="55" t="str">
        <f ca="1"/>
        <v/>
      </c>
      <c r="D17" s="51" t="str">
        <f ca="1"/>
        <v/>
      </c>
      <c r="E17" s="51" t="str">
        <f ca="1"/>
        <v/>
      </c>
      <c r="F17" s="55" t="str">
        <f ca="1"/>
        <v/>
      </c>
      <c r="G17" s="55" t="str">
        <f ca="1"/>
        <v/>
      </c>
      <c r="H17" s="60" t="str">
        <f ca="1"/>
        <v/>
      </c>
      <c r="I17" s="55" t="str">
        <f ca="1"/>
        <v/>
      </c>
      <c r="J17" s="60" t="str">
        <f ca="1"/>
        <v/>
      </c>
      <c r="K17" s="55" t="str">
        <f ca="1"/>
        <v/>
      </c>
      <c r="L17" s="60" t="str">
        <f ca="1"/>
        <v/>
      </c>
      <c r="M17" s="61" t="str">
        <f ca="1"/>
        <v/>
      </c>
      <c r="N17" s="55" t="str">
        <f ca="1"/>
        <v/>
      </c>
      <c r="O17" s="57" t="str">
        <f ca="1"/>
        <v/>
      </c>
    </row>
    <row r="18" spans="2:15" s="68" customFormat="1" x14ac:dyDescent="0.25">
      <c r="B18" s="64" t="str">
        <f ca="1"/>
        <v/>
      </c>
      <c r="C18" s="52" t="str">
        <f ca="1"/>
        <v/>
      </c>
      <c r="D18" s="50" t="str">
        <f ca="1"/>
        <v/>
      </c>
      <c r="E18" s="50" t="str">
        <f ca="1"/>
        <v/>
      </c>
      <c r="F18" s="52" t="str">
        <f ca="1"/>
        <v/>
      </c>
      <c r="G18" s="52" t="str">
        <f ca="1"/>
        <v/>
      </c>
      <c r="H18" s="58" t="str">
        <f ca="1"/>
        <v/>
      </c>
      <c r="I18" s="52" t="str">
        <f ca="1"/>
        <v/>
      </c>
      <c r="J18" s="58" t="str">
        <f ca="1"/>
        <v/>
      </c>
      <c r="K18" s="52" t="str">
        <f ca="1"/>
        <v/>
      </c>
      <c r="L18" s="58" t="str">
        <f ca="1"/>
        <v/>
      </c>
      <c r="M18" s="59" t="str">
        <f ca="1"/>
        <v/>
      </c>
      <c r="N18" s="52" t="str">
        <f ca="1"/>
        <v/>
      </c>
      <c r="O18" s="54" t="str">
        <f ca="1"/>
        <v/>
      </c>
    </row>
    <row r="19" spans="2:15" s="68" customFormat="1" x14ac:dyDescent="0.25">
      <c r="B19" s="65" t="str">
        <f ca="1"/>
        <v/>
      </c>
      <c r="C19" s="55" t="str">
        <f ca="1"/>
        <v/>
      </c>
      <c r="D19" s="51" t="str">
        <f ca="1"/>
        <v/>
      </c>
      <c r="E19" s="51" t="str">
        <f ca="1"/>
        <v/>
      </c>
      <c r="F19" s="55" t="str">
        <f ca="1"/>
        <v/>
      </c>
      <c r="G19" s="55" t="str">
        <f ca="1"/>
        <v/>
      </c>
      <c r="H19" s="55" t="str">
        <f ca="1"/>
        <v/>
      </c>
      <c r="I19" s="55" t="str">
        <f ca="1"/>
        <v/>
      </c>
      <c r="J19" s="55" t="str">
        <f ca="1"/>
        <v/>
      </c>
      <c r="K19" s="55" t="str">
        <f ca="1"/>
        <v/>
      </c>
      <c r="L19" s="55" t="str">
        <f ca="1"/>
        <v/>
      </c>
      <c r="M19" s="56" t="str">
        <f ca="1"/>
        <v/>
      </c>
      <c r="N19" s="55" t="str">
        <f ca="1"/>
        <v/>
      </c>
      <c r="O19" s="57" t="str">
        <f ca="1"/>
        <v/>
      </c>
    </row>
    <row r="20" spans="2:15" s="68" customFormat="1" x14ac:dyDescent="0.25">
      <c r="B20" s="64" t="str">
        <f ca="1"/>
        <v/>
      </c>
      <c r="C20" s="52" t="str">
        <f ca="1"/>
        <v/>
      </c>
      <c r="D20" s="50" t="str">
        <f ca="1"/>
        <v/>
      </c>
      <c r="E20" s="50" t="str">
        <f ca="1"/>
        <v/>
      </c>
      <c r="F20" s="52" t="str">
        <f ca="1"/>
        <v/>
      </c>
      <c r="G20" s="52" t="str">
        <f ca="1"/>
        <v/>
      </c>
      <c r="H20" s="52" t="str">
        <f ca="1"/>
        <v/>
      </c>
      <c r="I20" s="52" t="str">
        <f ca="1"/>
        <v/>
      </c>
      <c r="J20" s="52" t="str">
        <f ca="1"/>
        <v/>
      </c>
      <c r="K20" s="52" t="str">
        <f ca="1"/>
        <v/>
      </c>
      <c r="L20" s="52" t="str">
        <f ca="1"/>
        <v/>
      </c>
      <c r="M20" s="53" t="str">
        <f ca="1"/>
        <v/>
      </c>
      <c r="N20" s="52" t="str">
        <f ca="1"/>
        <v/>
      </c>
      <c r="O20" s="54" t="str">
        <f ca="1"/>
        <v/>
      </c>
    </row>
    <row r="21" spans="2:15" s="68" customFormat="1" x14ac:dyDescent="0.25">
      <c r="B21" s="65" t="str">
        <f ca="1"/>
        <v/>
      </c>
      <c r="C21" s="55" t="str">
        <f ca="1"/>
        <v/>
      </c>
      <c r="D21" s="51" t="str">
        <f ca="1"/>
        <v/>
      </c>
      <c r="E21" s="51" t="str">
        <f ca="1"/>
        <v/>
      </c>
      <c r="F21" s="55" t="str">
        <f ca="1"/>
        <v/>
      </c>
      <c r="G21" s="55" t="str">
        <f ca="1"/>
        <v/>
      </c>
      <c r="H21" s="55" t="str">
        <f ca="1"/>
        <v/>
      </c>
      <c r="I21" s="55" t="str">
        <f ca="1"/>
        <v/>
      </c>
      <c r="J21" s="55" t="str">
        <f ca="1"/>
        <v/>
      </c>
      <c r="K21" s="55" t="str">
        <f ca="1"/>
        <v/>
      </c>
      <c r="L21" s="55" t="str">
        <f ca="1"/>
        <v/>
      </c>
      <c r="M21" s="56" t="str">
        <f ca="1"/>
        <v/>
      </c>
      <c r="N21" s="55" t="str">
        <f ca="1"/>
        <v/>
      </c>
      <c r="O21" s="57" t="str">
        <f ca="1"/>
        <v/>
      </c>
    </row>
    <row r="22" spans="2:15" s="68" customFormat="1" x14ac:dyDescent="0.25">
      <c r="B22" s="64" t="str">
        <f ca="1"/>
        <v/>
      </c>
      <c r="C22" s="52" t="str">
        <f ca="1"/>
        <v/>
      </c>
      <c r="D22" s="50" t="str">
        <f ca="1"/>
        <v/>
      </c>
      <c r="E22" s="50" t="str">
        <f ca="1"/>
        <v/>
      </c>
      <c r="F22" s="52" t="str">
        <f ca="1"/>
        <v/>
      </c>
      <c r="G22" s="52" t="str">
        <f ca="1"/>
        <v/>
      </c>
      <c r="H22" s="52" t="str">
        <f ca="1"/>
        <v/>
      </c>
      <c r="I22" s="52" t="str">
        <f ca="1"/>
        <v/>
      </c>
      <c r="J22" s="52" t="str">
        <f ca="1"/>
        <v/>
      </c>
      <c r="K22" s="52" t="str">
        <f ca="1"/>
        <v/>
      </c>
      <c r="L22" s="52" t="str">
        <f ca="1"/>
        <v/>
      </c>
      <c r="M22" s="53" t="str">
        <f ca="1"/>
        <v/>
      </c>
      <c r="N22" s="52" t="str">
        <f ca="1"/>
        <v/>
      </c>
      <c r="O22" s="54" t="str">
        <f ca="1"/>
        <v/>
      </c>
    </row>
    <row r="23" spans="2:15" s="68" customFormat="1" x14ac:dyDescent="0.25">
      <c r="B23" s="65" t="str">
        <f ca="1"/>
        <v/>
      </c>
      <c r="C23" s="55" t="str">
        <f ca="1"/>
        <v/>
      </c>
      <c r="D23" s="51" t="str">
        <f ca="1"/>
        <v/>
      </c>
      <c r="E23" s="51" t="str">
        <f ca="1"/>
        <v/>
      </c>
      <c r="F23" s="55" t="str">
        <f ca="1"/>
        <v/>
      </c>
      <c r="G23" s="55" t="str">
        <f ca="1"/>
        <v/>
      </c>
      <c r="H23" s="55" t="str">
        <f ca="1"/>
        <v/>
      </c>
      <c r="I23" s="55" t="str">
        <f ca="1"/>
        <v/>
      </c>
      <c r="J23" s="55" t="str">
        <f ca="1"/>
        <v/>
      </c>
      <c r="K23" s="55" t="str">
        <f ca="1"/>
        <v/>
      </c>
      <c r="L23" s="55" t="str">
        <f ca="1"/>
        <v/>
      </c>
      <c r="M23" s="56" t="str">
        <f ca="1"/>
        <v/>
      </c>
      <c r="N23" s="55" t="str">
        <f ca="1"/>
        <v/>
      </c>
      <c r="O23" s="57" t="str">
        <f ca="1"/>
        <v/>
      </c>
    </row>
    <row r="24" spans="2:15" s="68" customFormat="1" x14ac:dyDescent="0.25">
      <c r="B24" s="64" t="str">
        <f ca="1"/>
        <v/>
      </c>
      <c r="C24" s="52" t="str">
        <f ca="1"/>
        <v/>
      </c>
      <c r="D24" s="50" t="str">
        <f ca="1"/>
        <v/>
      </c>
      <c r="E24" s="50" t="str">
        <f ca="1"/>
        <v/>
      </c>
      <c r="F24" s="52" t="str">
        <f ca="1"/>
        <v/>
      </c>
      <c r="G24" s="52" t="str">
        <f ca="1"/>
        <v/>
      </c>
      <c r="H24" s="52" t="str">
        <f ca="1"/>
        <v/>
      </c>
      <c r="I24" s="52" t="str">
        <f ca="1"/>
        <v/>
      </c>
      <c r="J24" s="52" t="str">
        <f ca="1"/>
        <v/>
      </c>
      <c r="K24" s="52" t="str">
        <f ca="1"/>
        <v/>
      </c>
      <c r="L24" s="52" t="str">
        <f ca="1"/>
        <v/>
      </c>
      <c r="M24" s="53" t="str">
        <f ca="1"/>
        <v/>
      </c>
      <c r="N24" s="52" t="str">
        <f ca="1"/>
        <v/>
      </c>
      <c r="O24" s="54" t="str">
        <f ca="1"/>
        <v/>
      </c>
    </row>
    <row r="25" spans="2:15" s="68" customFormat="1" x14ac:dyDescent="0.25">
      <c r="B25" s="65" t="str">
        <f ca="1"/>
        <v/>
      </c>
      <c r="C25" s="55" t="str">
        <f ca="1"/>
        <v/>
      </c>
      <c r="D25" s="51" t="str">
        <f ca="1"/>
        <v/>
      </c>
      <c r="E25" s="51" t="str">
        <f ca="1"/>
        <v/>
      </c>
      <c r="F25" s="55" t="str">
        <f ca="1"/>
        <v/>
      </c>
      <c r="G25" s="55" t="str">
        <f ca="1"/>
        <v/>
      </c>
      <c r="H25" s="55" t="str">
        <f ca="1"/>
        <v/>
      </c>
      <c r="I25" s="55" t="str">
        <f ca="1"/>
        <v/>
      </c>
      <c r="J25" s="55" t="str">
        <f ca="1"/>
        <v/>
      </c>
      <c r="K25" s="55" t="str">
        <f ca="1"/>
        <v/>
      </c>
      <c r="L25" s="55" t="str">
        <f ca="1"/>
        <v/>
      </c>
      <c r="M25" s="56" t="str">
        <f ca="1"/>
        <v/>
      </c>
      <c r="N25" s="55" t="str">
        <f ca="1"/>
        <v/>
      </c>
      <c r="O25" s="57" t="str">
        <f ca="1"/>
        <v/>
      </c>
    </row>
    <row r="26" spans="2:15" s="68" customFormat="1" x14ac:dyDescent="0.25">
      <c r="B26" s="64" t="str">
        <f ca="1"/>
        <v/>
      </c>
      <c r="C26" s="52" t="str">
        <f ca="1"/>
        <v/>
      </c>
      <c r="D26" s="50" t="str">
        <f ca="1"/>
        <v/>
      </c>
      <c r="E26" s="50" t="str">
        <f ca="1"/>
        <v/>
      </c>
      <c r="F26" s="52" t="str">
        <f ca="1"/>
        <v/>
      </c>
      <c r="G26" s="52" t="str">
        <f ca="1"/>
        <v/>
      </c>
      <c r="H26" s="52" t="str">
        <f ca="1"/>
        <v/>
      </c>
      <c r="I26" s="52" t="str">
        <f ca="1"/>
        <v/>
      </c>
      <c r="J26" s="52" t="str">
        <f ca="1"/>
        <v/>
      </c>
      <c r="K26" s="52" t="str">
        <f ca="1"/>
        <v/>
      </c>
      <c r="L26" s="52" t="str">
        <f ca="1"/>
        <v/>
      </c>
      <c r="M26" s="53" t="str">
        <f ca="1"/>
        <v/>
      </c>
      <c r="N26" s="52" t="str">
        <f ca="1"/>
        <v/>
      </c>
      <c r="O26" s="54" t="str">
        <f ca="1"/>
        <v/>
      </c>
    </row>
    <row r="27" spans="2:15" s="68" customFormat="1" x14ac:dyDescent="0.25">
      <c r="B27" s="65" t="str">
        <f ca="1"/>
        <v/>
      </c>
      <c r="C27" s="55" t="str">
        <f ca="1"/>
        <v/>
      </c>
      <c r="D27" s="51" t="str">
        <f ca="1"/>
        <v/>
      </c>
      <c r="E27" s="51" t="str">
        <f ca="1"/>
        <v/>
      </c>
      <c r="F27" s="55" t="str">
        <f ca="1"/>
        <v/>
      </c>
      <c r="G27" s="55" t="str">
        <f ca="1"/>
        <v/>
      </c>
      <c r="H27" s="55" t="str">
        <f ca="1"/>
        <v/>
      </c>
      <c r="I27" s="55" t="str">
        <f ca="1"/>
        <v/>
      </c>
      <c r="J27" s="55" t="str">
        <f ca="1"/>
        <v/>
      </c>
      <c r="K27" s="55" t="str">
        <f ca="1"/>
        <v/>
      </c>
      <c r="L27" s="55" t="str">
        <f ca="1"/>
        <v/>
      </c>
      <c r="M27" s="56" t="str">
        <f ca="1"/>
        <v/>
      </c>
      <c r="N27" s="55" t="str">
        <f ca="1"/>
        <v/>
      </c>
      <c r="O27" s="57" t="str">
        <f ca="1"/>
        <v/>
      </c>
    </row>
    <row r="28" spans="2:15" s="68" customFormat="1" x14ac:dyDescent="0.25">
      <c r="B28" s="64" t="str">
        <f ca="1"/>
        <v/>
      </c>
      <c r="C28" s="52" t="str">
        <f ca="1"/>
        <v/>
      </c>
      <c r="D28" s="50" t="str">
        <f ca="1"/>
        <v/>
      </c>
      <c r="E28" s="50" t="str">
        <f ca="1"/>
        <v/>
      </c>
      <c r="F28" s="52" t="str">
        <f ca="1"/>
        <v/>
      </c>
      <c r="G28" s="52" t="str">
        <f ca="1"/>
        <v/>
      </c>
      <c r="H28" s="52" t="str">
        <f ca="1"/>
        <v/>
      </c>
      <c r="I28" s="52" t="str">
        <f ca="1"/>
        <v/>
      </c>
      <c r="J28" s="52" t="str">
        <f ca="1"/>
        <v/>
      </c>
      <c r="K28" s="52" t="str">
        <f ca="1"/>
        <v/>
      </c>
      <c r="L28" s="52" t="str">
        <f ca="1"/>
        <v/>
      </c>
      <c r="M28" s="53" t="str">
        <f ca="1"/>
        <v/>
      </c>
      <c r="N28" s="52" t="str">
        <f ca="1"/>
        <v/>
      </c>
      <c r="O28" s="54" t="str">
        <f ca="1"/>
        <v/>
      </c>
    </row>
    <row r="29" spans="2:15" s="68" customFormat="1" x14ac:dyDescent="0.25">
      <c r="B29" s="65" t="str">
        <f ca="1"/>
        <v/>
      </c>
      <c r="C29" s="55" t="str">
        <f ca="1"/>
        <v/>
      </c>
      <c r="D29" s="51" t="str">
        <f ca="1"/>
        <v/>
      </c>
      <c r="E29" s="51" t="str">
        <f ca="1"/>
        <v/>
      </c>
      <c r="F29" s="55" t="str">
        <f ca="1"/>
        <v/>
      </c>
      <c r="G29" s="55" t="str">
        <f ca="1"/>
        <v/>
      </c>
      <c r="H29" s="55" t="str">
        <f ca="1"/>
        <v/>
      </c>
      <c r="I29" s="55" t="str">
        <f ca="1"/>
        <v/>
      </c>
      <c r="J29" s="55" t="str">
        <f ca="1"/>
        <v/>
      </c>
      <c r="K29" s="55" t="str">
        <f ca="1"/>
        <v/>
      </c>
      <c r="L29" s="55" t="str">
        <f ca="1"/>
        <v/>
      </c>
      <c r="M29" s="56" t="str">
        <f ca="1"/>
        <v/>
      </c>
      <c r="N29" s="55" t="str">
        <f ca="1"/>
        <v/>
      </c>
      <c r="O29" s="57" t="str">
        <f ca="1"/>
        <v/>
      </c>
    </row>
    <row r="30" spans="2:15" s="68" customFormat="1" x14ac:dyDescent="0.25">
      <c r="B30" s="64" t="str">
        <f ca="1"/>
        <v/>
      </c>
      <c r="C30" s="52" t="str">
        <f ca="1"/>
        <v/>
      </c>
      <c r="D30" s="50" t="str">
        <f ca="1"/>
        <v/>
      </c>
      <c r="E30" s="50" t="str">
        <f ca="1"/>
        <v/>
      </c>
      <c r="F30" s="52" t="str">
        <f ca="1"/>
        <v/>
      </c>
      <c r="G30" s="52" t="str">
        <f ca="1"/>
        <v/>
      </c>
      <c r="H30" s="52" t="str">
        <f ca="1"/>
        <v/>
      </c>
      <c r="I30" s="52" t="str">
        <f ca="1"/>
        <v/>
      </c>
      <c r="J30" s="52" t="str">
        <f ca="1"/>
        <v/>
      </c>
      <c r="K30" s="52" t="str">
        <f ca="1"/>
        <v/>
      </c>
      <c r="L30" s="52" t="str">
        <f ca="1"/>
        <v/>
      </c>
      <c r="M30" s="62" t="str">
        <f ca="1"/>
        <v/>
      </c>
      <c r="N30" s="52" t="str">
        <f ca="1"/>
        <v/>
      </c>
      <c r="O30" s="54" t="str">
        <f ca="1"/>
        <v/>
      </c>
    </row>
    <row r="31" spans="2:15" s="68" customFormat="1" x14ac:dyDescent="0.25">
      <c r="B31" s="65" t="str">
        <f ca="1"/>
        <v/>
      </c>
      <c r="C31" s="55" t="str">
        <f ca="1"/>
        <v/>
      </c>
      <c r="D31" s="51" t="str">
        <f ca="1"/>
        <v/>
      </c>
      <c r="E31" s="51" t="str">
        <f ca="1"/>
        <v/>
      </c>
      <c r="F31" s="55" t="str">
        <f ca="1"/>
        <v/>
      </c>
      <c r="G31" s="55" t="str">
        <f ca="1"/>
        <v/>
      </c>
      <c r="H31" s="55" t="str">
        <f ca="1"/>
        <v/>
      </c>
      <c r="I31" s="55" t="str">
        <f ca="1"/>
        <v/>
      </c>
      <c r="J31" s="55" t="str">
        <f ca="1"/>
        <v/>
      </c>
      <c r="K31" s="55" t="str">
        <f ca="1"/>
        <v/>
      </c>
      <c r="L31" s="55" t="str">
        <f ca="1"/>
        <v/>
      </c>
      <c r="M31" s="56" t="str">
        <f ca="1"/>
        <v/>
      </c>
      <c r="N31" s="55" t="str">
        <f ca="1"/>
        <v/>
      </c>
      <c r="O31" s="57" t="str">
        <f ca="1"/>
        <v/>
      </c>
    </row>
    <row r="32" spans="2:15" s="68" customFormat="1" x14ac:dyDescent="0.25">
      <c r="B32" s="64" t="str">
        <f ca="1"/>
        <v/>
      </c>
      <c r="C32" s="52" t="str">
        <f ca="1"/>
        <v/>
      </c>
      <c r="D32" s="50" t="str">
        <f ca="1"/>
        <v/>
      </c>
      <c r="E32" s="50" t="str">
        <f ca="1"/>
        <v/>
      </c>
      <c r="F32" s="52" t="str">
        <f ca="1"/>
        <v/>
      </c>
      <c r="G32" s="52" t="str">
        <f ca="1"/>
        <v/>
      </c>
      <c r="H32" s="52" t="str">
        <f ca="1"/>
        <v/>
      </c>
      <c r="I32" s="52" t="str">
        <f ca="1"/>
        <v/>
      </c>
      <c r="J32" s="52" t="str">
        <f ca="1"/>
        <v/>
      </c>
      <c r="K32" s="52" t="str">
        <f ca="1"/>
        <v/>
      </c>
      <c r="L32" s="52" t="str">
        <f ca="1"/>
        <v/>
      </c>
      <c r="M32" s="62" t="str">
        <f ca="1"/>
        <v/>
      </c>
      <c r="N32" s="52" t="str">
        <f ca="1"/>
        <v/>
      </c>
      <c r="O32" s="54" t="str">
        <f ca="1"/>
        <v/>
      </c>
    </row>
    <row r="33" spans="2:15" s="68" customFormat="1" x14ac:dyDescent="0.25">
      <c r="B33" s="65" t="str">
        <f ca="1"/>
        <v/>
      </c>
      <c r="C33" s="55" t="str">
        <f ca="1"/>
        <v/>
      </c>
      <c r="D33" s="51" t="str">
        <f ca="1"/>
        <v/>
      </c>
      <c r="E33" s="51" t="str">
        <f ca="1"/>
        <v/>
      </c>
      <c r="F33" s="55" t="str">
        <f ca="1"/>
        <v/>
      </c>
      <c r="G33" s="55" t="str">
        <f ca="1"/>
        <v/>
      </c>
      <c r="H33" s="55" t="str">
        <f ca="1"/>
        <v/>
      </c>
      <c r="I33" s="55" t="str">
        <f ca="1"/>
        <v/>
      </c>
      <c r="J33" s="55" t="str">
        <f ca="1"/>
        <v/>
      </c>
      <c r="K33" s="55" t="str">
        <f ca="1"/>
        <v/>
      </c>
      <c r="L33" s="55" t="str">
        <f ca="1"/>
        <v/>
      </c>
      <c r="M33" s="63" t="str">
        <f ca="1"/>
        <v/>
      </c>
      <c r="N33" s="55" t="str">
        <f ca="1"/>
        <v/>
      </c>
      <c r="O33" s="57" t="str">
        <f ca="1"/>
        <v/>
      </c>
    </row>
    <row r="34" spans="2:15" s="68" customFormat="1" x14ac:dyDescent="0.25">
      <c r="B34" s="64" t="str">
        <f ca="1"/>
        <v/>
      </c>
      <c r="C34" s="52" t="str">
        <f ca="1"/>
        <v/>
      </c>
      <c r="D34" s="50" t="str">
        <f ca="1"/>
        <v/>
      </c>
      <c r="E34" s="50" t="str">
        <f ca="1"/>
        <v/>
      </c>
      <c r="F34" s="52" t="str">
        <f ca="1"/>
        <v/>
      </c>
      <c r="G34" s="52" t="str">
        <f ca="1"/>
        <v/>
      </c>
      <c r="H34" s="52" t="str">
        <f ca="1"/>
        <v/>
      </c>
      <c r="I34" s="52" t="str">
        <f ca="1"/>
        <v/>
      </c>
      <c r="J34" s="52" t="str">
        <f ca="1"/>
        <v/>
      </c>
      <c r="K34" s="52" t="str">
        <f ca="1"/>
        <v/>
      </c>
      <c r="L34" s="52" t="str">
        <f ca="1"/>
        <v/>
      </c>
      <c r="M34" s="62" t="str">
        <f ca="1"/>
        <v/>
      </c>
      <c r="N34" s="52" t="str">
        <f ca="1"/>
        <v/>
      </c>
      <c r="O34" s="54" t="str">
        <f ca="1"/>
        <v/>
      </c>
    </row>
    <row r="35" spans="2:15" s="68" customFormat="1" x14ac:dyDescent="0.25">
      <c r="B35" s="65" t="str">
        <f ca="1"/>
        <v/>
      </c>
      <c r="C35" s="55" t="str">
        <f ca="1"/>
        <v/>
      </c>
      <c r="D35" s="51" t="str">
        <f ca="1"/>
        <v/>
      </c>
      <c r="E35" s="51" t="str">
        <f ca="1"/>
        <v/>
      </c>
      <c r="F35" s="55" t="str">
        <f ca="1"/>
        <v/>
      </c>
      <c r="G35" s="55" t="str">
        <f ca="1"/>
        <v/>
      </c>
      <c r="H35" s="55" t="str">
        <f ca="1"/>
        <v/>
      </c>
      <c r="I35" s="55" t="str">
        <f ca="1"/>
        <v/>
      </c>
      <c r="J35" s="55" t="str">
        <f ca="1"/>
        <v/>
      </c>
      <c r="K35" s="55" t="str">
        <f ca="1"/>
        <v/>
      </c>
      <c r="L35" s="55" t="str">
        <f ca="1"/>
        <v/>
      </c>
      <c r="M35" s="63" t="str">
        <f ca="1"/>
        <v/>
      </c>
      <c r="N35" s="55" t="str">
        <f ca="1"/>
        <v/>
      </c>
      <c r="O35" s="57" t="str">
        <f ca="1"/>
        <v/>
      </c>
    </row>
    <row r="36" spans="2:15" s="68" customFormat="1" x14ac:dyDescent="0.25">
      <c r="B36" s="64" t="str">
        <f ca="1"/>
        <v/>
      </c>
      <c r="C36" s="52" t="str">
        <f ca="1"/>
        <v/>
      </c>
      <c r="D36" s="50" t="str">
        <f ca="1"/>
        <v/>
      </c>
      <c r="E36" s="50" t="str">
        <f ca="1"/>
        <v/>
      </c>
      <c r="F36" s="52" t="str">
        <f ca="1"/>
        <v/>
      </c>
      <c r="G36" s="52" t="str">
        <f ca="1"/>
        <v/>
      </c>
      <c r="H36" s="52" t="str">
        <f ca="1"/>
        <v/>
      </c>
      <c r="I36" s="52" t="str">
        <f ca="1"/>
        <v/>
      </c>
      <c r="J36" s="52" t="str">
        <f ca="1"/>
        <v/>
      </c>
      <c r="K36" s="52" t="str">
        <f ca="1"/>
        <v/>
      </c>
      <c r="L36" s="52" t="str">
        <f ca="1"/>
        <v/>
      </c>
      <c r="M36" s="62" t="str">
        <f ca="1"/>
        <v/>
      </c>
      <c r="N36" s="52" t="str">
        <f ca="1"/>
        <v/>
      </c>
      <c r="O36" s="54" t="str">
        <f ca="1"/>
        <v/>
      </c>
    </row>
    <row r="37" spans="2:15" s="68" customFormat="1" x14ac:dyDescent="0.25">
      <c r="B37" s="65" t="str">
        <f ca="1"/>
        <v/>
      </c>
      <c r="C37" s="55" t="str">
        <f ca="1"/>
        <v/>
      </c>
      <c r="D37" s="51" t="str">
        <f ca="1"/>
        <v/>
      </c>
      <c r="E37" s="51" t="str">
        <f ca="1"/>
        <v/>
      </c>
      <c r="F37" s="55" t="str">
        <f ca="1"/>
        <v/>
      </c>
      <c r="G37" s="55" t="str">
        <f ca="1"/>
        <v/>
      </c>
      <c r="H37" s="55" t="str">
        <f ca="1"/>
        <v/>
      </c>
      <c r="I37" s="55" t="str">
        <f ca="1"/>
        <v/>
      </c>
      <c r="J37" s="55" t="str">
        <f ca="1"/>
        <v/>
      </c>
      <c r="K37" s="55" t="str">
        <f ca="1"/>
        <v/>
      </c>
      <c r="L37" s="55" t="str">
        <f ca="1"/>
        <v/>
      </c>
      <c r="M37" s="63" t="str">
        <f ca="1"/>
        <v/>
      </c>
      <c r="N37" s="55" t="str">
        <f ca="1"/>
        <v/>
      </c>
      <c r="O37" s="57" t="str">
        <f ca="1"/>
        <v/>
      </c>
    </row>
    <row r="38" spans="2:15" s="68" customFormat="1" x14ac:dyDescent="0.25">
      <c r="B38" s="64" t="str">
        <f ca="1"/>
        <v/>
      </c>
      <c r="C38" s="52" t="str">
        <f ca="1"/>
        <v/>
      </c>
      <c r="D38" s="50" t="str">
        <f ca="1"/>
        <v/>
      </c>
      <c r="E38" s="50" t="str">
        <f ca="1"/>
        <v/>
      </c>
      <c r="F38" s="52" t="str">
        <f ca="1"/>
        <v/>
      </c>
      <c r="G38" s="52" t="str">
        <f ca="1"/>
        <v/>
      </c>
      <c r="H38" s="52" t="str">
        <f ca="1"/>
        <v/>
      </c>
      <c r="I38" s="52" t="str">
        <f ca="1"/>
        <v/>
      </c>
      <c r="J38" s="52" t="str">
        <f ca="1"/>
        <v/>
      </c>
      <c r="K38" s="52" t="str">
        <f ca="1"/>
        <v/>
      </c>
      <c r="L38" s="52" t="str">
        <f ca="1"/>
        <v/>
      </c>
      <c r="M38" s="53" t="str">
        <f ca="1"/>
        <v/>
      </c>
      <c r="N38" s="52" t="str">
        <f ca="1"/>
        <v/>
      </c>
      <c r="O38" s="54" t="str">
        <f ca="1"/>
        <v/>
      </c>
    </row>
    <row r="39" spans="2:15" s="68" customFormat="1" x14ac:dyDescent="0.25">
      <c r="B39" s="65" t="str">
        <f ca="1"/>
        <v/>
      </c>
      <c r="C39" s="55" t="str">
        <f ca="1"/>
        <v/>
      </c>
      <c r="D39" s="51" t="str">
        <f ca="1"/>
        <v/>
      </c>
      <c r="E39" s="51" t="str">
        <f ca="1"/>
        <v/>
      </c>
      <c r="F39" s="55" t="str">
        <f ca="1"/>
        <v/>
      </c>
      <c r="G39" s="55" t="str">
        <f ca="1"/>
        <v/>
      </c>
      <c r="H39" s="55" t="str">
        <f ca="1"/>
        <v/>
      </c>
      <c r="I39" s="55" t="str">
        <f ca="1"/>
        <v/>
      </c>
      <c r="J39" s="55" t="str">
        <f ca="1"/>
        <v/>
      </c>
      <c r="K39" s="55" t="str">
        <f ca="1"/>
        <v/>
      </c>
      <c r="L39" s="55" t="str">
        <f ca="1"/>
        <v/>
      </c>
      <c r="M39" s="63" t="str">
        <f ca="1"/>
        <v/>
      </c>
      <c r="N39" s="55" t="str">
        <f ca="1"/>
        <v/>
      </c>
      <c r="O39" s="57" t="str">
        <f ca="1"/>
        <v/>
      </c>
    </row>
    <row r="40" spans="2:15" s="68" customFormat="1" x14ac:dyDescent="0.25">
      <c r="B40" s="64" t="str">
        <f ca="1"/>
        <v/>
      </c>
      <c r="C40" s="52" t="str">
        <f ca="1"/>
        <v/>
      </c>
      <c r="D40" s="50" t="str">
        <f ca="1"/>
        <v/>
      </c>
      <c r="E40" s="50" t="str">
        <f ca="1"/>
        <v/>
      </c>
      <c r="F40" s="52" t="str">
        <f ca="1"/>
        <v/>
      </c>
      <c r="G40" s="52" t="str">
        <f ca="1"/>
        <v/>
      </c>
      <c r="H40" s="52" t="str">
        <f ca="1"/>
        <v/>
      </c>
      <c r="I40" s="52" t="str">
        <f ca="1"/>
        <v/>
      </c>
      <c r="J40" s="52" t="str">
        <f ca="1"/>
        <v/>
      </c>
      <c r="K40" s="52" t="str">
        <f ca="1"/>
        <v/>
      </c>
      <c r="L40" s="52" t="str">
        <f ca="1"/>
        <v/>
      </c>
      <c r="M40" s="53" t="str">
        <f ca="1"/>
        <v/>
      </c>
      <c r="N40" s="52" t="str">
        <f ca="1"/>
        <v/>
      </c>
      <c r="O40" s="54" t="str">
        <f ca="1"/>
        <v/>
      </c>
    </row>
    <row r="41" spans="2:15" s="68" customFormat="1" x14ac:dyDescent="0.25">
      <c r="B41" s="65" t="str">
        <f ca="1"/>
        <v/>
      </c>
      <c r="C41" s="55" t="str">
        <f ca="1"/>
        <v/>
      </c>
      <c r="D41" s="51" t="str">
        <f ca="1"/>
        <v/>
      </c>
      <c r="E41" s="51" t="str">
        <f ca="1"/>
        <v/>
      </c>
      <c r="F41" s="55" t="str">
        <f ca="1"/>
        <v/>
      </c>
      <c r="G41" s="55" t="str">
        <f ca="1"/>
        <v/>
      </c>
      <c r="H41" s="55" t="str">
        <f ca="1"/>
        <v/>
      </c>
      <c r="I41" s="55" t="str">
        <f ca="1"/>
        <v/>
      </c>
      <c r="J41" s="55" t="str">
        <f ca="1"/>
        <v/>
      </c>
      <c r="K41" s="55" t="str">
        <f ca="1"/>
        <v/>
      </c>
      <c r="L41" s="55" t="str">
        <f ca="1"/>
        <v/>
      </c>
      <c r="M41" s="63" t="str">
        <f ca="1"/>
        <v/>
      </c>
      <c r="N41" s="55" t="str">
        <f ca="1"/>
        <v/>
      </c>
      <c r="O41" s="57" t="str">
        <f ca="1"/>
        <v/>
      </c>
    </row>
    <row r="42" spans="2:15" s="68" customFormat="1" x14ac:dyDescent="0.25">
      <c r="B42" s="64" t="str">
        <f ca="1"/>
        <v/>
      </c>
      <c r="C42" s="52" t="str">
        <f ca="1"/>
        <v/>
      </c>
      <c r="D42" s="50" t="str">
        <f ca="1"/>
        <v/>
      </c>
      <c r="E42" s="50" t="str">
        <f ca="1"/>
        <v/>
      </c>
      <c r="F42" s="52" t="str">
        <f ca="1"/>
        <v/>
      </c>
      <c r="G42" s="52" t="str">
        <f ca="1"/>
        <v/>
      </c>
      <c r="H42" s="52" t="str">
        <f ca="1"/>
        <v/>
      </c>
      <c r="I42" s="52" t="str">
        <f ca="1"/>
        <v/>
      </c>
      <c r="J42" s="52" t="str">
        <f ca="1"/>
        <v/>
      </c>
      <c r="K42" s="52" t="str">
        <f ca="1"/>
        <v/>
      </c>
      <c r="L42" s="52" t="str">
        <f ca="1"/>
        <v/>
      </c>
      <c r="M42" s="53" t="str">
        <f ca="1"/>
        <v/>
      </c>
      <c r="N42" s="52" t="str">
        <f ca="1"/>
        <v/>
      </c>
      <c r="O42" s="54" t="str">
        <f ca="1"/>
        <v/>
      </c>
    </row>
    <row r="43" spans="2:15" s="68" customFormat="1" x14ac:dyDescent="0.25">
      <c r="B43" s="65" t="str">
        <f ca="1"/>
        <v/>
      </c>
      <c r="C43" s="55" t="str">
        <f ca="1"/>
        <v/>
      </c>
      <c r="D43" s="51" t="str">
        <f ca="1"/>
        <v/>
      </c>
      <c r="E43" s="51" t="str">
        <f ca="1"/>
        <v/>
      </c>
      <c r="F43" s="55" t="str">
        <f ca="1"/>
        <v/>
      </c>
      <c r="G43" s="55" t="str">
        <f ca="1"/>
        <v/>
      </c>
      <c r="H43" s="55" t="str">
        <f ca="1"/>
        <v/>
      </c>
      <c r="I43" s="55" t="str">
        <f ca="1"/>
        <v/>
      </c>
      <c r="J43" s="55" t="str">
        <f ca="1"/>
        <v/>
      </c>
      <c r="K43" s="55" t="str">
        <f ca="1"/>
        <v/>
      </c>
      <c r="L43" s="55" t="str">
        <f ca="1"/>
        <v/>
      </c>
      <c r="M43" s="63" t="str">
        <f ca="1"/>
        <v/>
      </c>
      <c r="N43" s="55" t="str">
        <f ca="1"/>
        <v/>
      </c>
      <c r="O43" s="57" t="str">
        <f ca="1"/>
        <v/>
      </c>
    </row>
    <row r="44" spans="2:15" s="68" customFormat="1" x14ac:dyDescent="0.25">
      <c r="B44" s="64" t="str">
        <f ca="1"/>
        <v/>
      </c>
      <c r="C44" s="52" t="str">
        <f ca="1"/>
        <v/>
      </c>
      <c r="D44" s="50" t="str">
        <f ca="1"/>
        <v/>
      </c>
      <c r="E44" s="50" t="str">
        <f ca="1"/>
        <v/>
      </c>
      <c r="F44" s="52" t="str">
        <f ca="1"/>
        <v/>
      </c>
      <c r="G44" s="52" t="str">
        <f ca="1"/>
        <v/>
      </c>
      <c r="H44" s="52" t="str">
        <f ca="1"/>
        <v/>
      </c>
      <c r="I44" s="52" t="str">
        <f ca="1"/>
        <v/>
      </c>
      <c r="J44" s="52" t="str">
        <f ca="1"/>
        <v/>
      </c>
      <c r="K44" s="52" t="str">
        <f ca="1"/>
        <v/>
      </c>
      <c r="L44" s="52" t="str">
        <f ca="1"/>
        <v/>
      </c>
      <c r="M44" s="53" t="str">
        <f ca="1"/>
        <v/>
      </c>
      <c r="N44" s="52" t="str">
        <f ca="1"/>
        <v/>
      </c>
      <c r="O44" s="54" t="str">
        <f ca="1"/>
        <v/>
      </c>
    </row>
    <row r="45" spans="2:15" s="68" customFormat="1" x14ac:dyDescent="0.25">
      <c r="B45" s="65" t="str">
        <f ca="1"/>
        <v/>
      </c>
      <c r="C45" s="55" t="str">
        <f ca="1"/>
        <v/>
      </c>
      <c r="D45" s="51" t="str">
        <f ca="1"/>
        <v/>
      </c>
      <c r="E45" s="51" t="str">
        <f ca="1"/>
        <v/>
      </c>
      <c r="F45" s="55" t="str">
        <f ca="1"/>
        <v/>
      </c>
      <c r="G45" s="55" t="str">
        <f ca="1"/>
        <v/>
      </c>
      <c r="H45" s="55" t="str">
        <f ca="1"/>
        <v/>
      </c>
      <c r="I45" s="55" t="str">
        <f ca="1"/>
        <v/>
      </c>
      <c r="J45" s="55" t="str">
        <f ca="1"/>
        <v/>
      </c>
      <c r="K45" s="55" t="str">
        <f ca="1"/>
        <v/>
      </c>
      <c r="L45" s="55" t="str">
        <f ca="1"/>
        <v/>
      </c>
      <c r="M45" s="63" t="str">
        <f ca="1"/>
        <v/>
      </c>
      <c r="N45" s="55" t="str">
        <f ca="1"/>
        <v/>
      </c>
      <c r="O45" s="57" t="str">
        <f ca="1"/>
        <v/>
      </c>
    </row>
    <row r="46" spans="2:15" s="68" customFormat="1" x14ac:dyDescent="0.25">
      <c r="B46" s="64" t="str">
        <f ca="1"/>
        <v/>
      </c>
      <c r="C46" s="52" t="str">
        <f ca="1"/>
        <v/>
      </c>
      <c r="D46" s="50" t="str">
        <f ca="1"/>
        <v/>
      </c>
      <c r="E46" s="50" t="str">
        <f ca="1"/>
        <v/>
      </c>
      <c r="F46" s="52" t="str">
        <f ca="1"/>
        <v/>
      </c>
      <c r="G46" s="52" t="str">
        <f ca="1"/>
        <v/>
      </c>
      <c r="H46" s="52" t="str">
        <f ca="1"/>
        <v/>
      </c>
      <c r="I46" s="52" t="str">
        <f ca="1"/>
        <v/>
      </c>
      <c r="J46" s="52" t="str">
        <f ca="1"/>
        <v/>
      </c>
      <c r="K46" s="52" t="str">
        <f ca="1"/>
        <v/>
      </c>
      <c r="L46" s="52" t="str">
        <f ca="1"/>
        <v/>
      </c>
      <c r="M46" s="53" t="str">
        <f ca="1"/>
        <v/>
      </c>
      <c r="N46" s="52" t="str">
        <f ca="1"/>
        <v/>
      </c>
      <c r="O46" s="54" t="str">
        <f ca="1"/>
        <v/>
      </c>
    </row>
    <row r="47" spans="2:15" s="68" customFormat="1" x14ac:dyDescent="0.25">
      <c r="B47" s="65" t="str">
        <f ca="1"/>
        <v/>
      </c>
      <c r="C47" s="55" t="str">
        <f ca="1"/>
        <v/>
      </c>
      <c r="D47" s="51" t="str">
        <f ca="1"/>
        <v/>
      </c>
      <c r="E47" s="51" t="str">
        <f ca="1"/>
        <v/>
      </c>
      <c r="F47" s="55" t="str">
        <f ca="1"/>
        <v/>
      </c>
      <c r="G47" s="55" t="str">
        <f ca="1"/>
        <v/>
      </c>
      <c r="H47" s="55" t="str">
        <f ca="1"/>
        <v/>
      </c>
      <c r="I47" s="55" t="str">
        <f ca="1"/>
        <v/>
      </c>
      <c r="J47" s="55" t="str">
        <f ca="1"/>
        <v/>
      </c>
      <c r="K47" s="55" t="str">
        <f ca="1"/>
        <v/>
      </c>
      <c r="L47" s="55" t="str">
        <f ca="1"/>
        <v/>
      </c>
      <c r="M47" s="63" t="str">
        <f ca="1"/>
        <v/>
      </c>
      <c r="N47" s="55" t="str">
        <f ca="1"/>
        <v/>
      </c>
      <c r="O47" s="57" t="str">
        <f ca="1"/>
        <v/>
      </c>
    </row>
    <row r="48" spans="2:15" s="68" customFormat="1" x14ac:dyDescent="0.25">
      <c r="B48" s="64" t="str">
        <f ca="1"/>
        <v/>
      </c>
      <c r="C48" s="52" t="str">
        <f ca="1"/>
        <v/>
      </c>
      <c r="D48" s="50" t="str">
        <f ca="1"/>
        <v/>
      </c>
      <c r="E48" s="50" t="str">
        <f ca="1"/>
        <v/>
      </c>
      <c r="F48" s="52" t="str">
        <f ca="1"/>
        <v/>
      </c>
      <c r="G48" s="52" t="str">
        <f ca="1"/>
        <v/>
      </c>
      <c r="H48" s="52" t="str">
        <f ca="1"/>
        <v/>
      </c>
      <c r="I48" s="52" t="str">
        <f ca="1"/>
        <v/>
      </c>
      <c r="J48" s="52" t="str">
        <f ca="1"/>
        <v/>
      </c>
      <c r="K48" s="52" t="str">
        <f ca="1"/>
        <v/>
      </c>
      <c r="L48" s="52" t="str">
        <f ca="1"/>
        <v/>
      </c>
      <c r="M48" s="53" t="str">
        <f ca="1"/>
        <v/>
      </c>
      <c r="N48" s="52" t="str">
        <f ca="1"/>
        <v/>
      </c>
      <c r="O48" s="54" t="str">
        <f ca="1"/>
        <v/>
      </c>
    </row>
    <row r="49" spans="2:15" s="68" customFormat="1" x14ac:dyDescent="0.25">
      <c r="B49" s="65" t="str">
        <f ca="1"/>
        <v/>
      </c>
      <c r="C49" s="55" t="str">
        <f ca="1"/>
        <v/>
      </c>
      <c r="D49" s="51" t="str">
        <f ca="1"/>
        <v/>
      </c>
      <c r="E49" s="51" t="str">
        <f ca="1"/>
        <v/>
      </c>
      <c r="F49" s="55" t="str">
        <f ca="1"/>
        <v/>
      </c>
      <c r="G49" s="55" t="str">
        <f ca="1"/>
        <v/>
      </c>
      <c r="H49" s="55" t="str">
        <f ca="1"/>
        <v/>
      </c>
      <c r="I49" s="55" t="str">
        <f ca="1"/>
        <v/>
      </c>
      <c r="J49" s="55" t="str">
        <f ca="1"/>
        <v/>
      </c>
      <c r="K49" s="55" t="str">
        <f ca="1"/>
        <v/>
      </c>
      <c r="L49" s="55" t="str">
        <f ca="1"/>
        <v/>
      </c>
      <c r="M49" s="63" t="str">
        <f ca="1"/>
        <v/>
      </c>
      <c r="N49" s="55" t="str">
        <f ca="1"/>
        <v/>
      </c>
      <c r="O49" s="57" t="str">
        <f ca="1"/>
        <v/>
      </c>
    </row>
    <row r="50" spans="2:15" s="68" customFormat="1" x14ac:dyDescent="0.25">
      <c r="B50" s="64" t="str">
        <f ca="1"/>
        <v/>
      </c>
      <c r="C50" s="52" t="str">
        <f ca="1"/>
        <v/>
      </c>
      <c r="D50" s="50" t="str">
        <f ca="1"/>
        <v/>
      </c>
      <c r="E50" s="50" t="str">
        <f ca="1"/>
        <v/>
      </c>
      <c r="F50" s="52" t="str">
        <f ca="1"/>
        <v/>
      </c>
      <c r="G50" s="52" t="str">
        <f ca="1"/>
        <v/>
      </c>
      <c r="H50" s="52" t="str">
        <f ca="1"/>
        <v/>
      </c>
      <c r="I50" s="52" t="str">
        <f ca="1"/>
        <v/>
      </c>
      <c r="J50" s="52" t="str">
        <f ca="1"/>
        <v/>
      </c>
      <c r="K50" s="52" t="str">
        <f ca="1"/>
        <v/>
      </c>
      <c r="L50" s="52" t="str">
        <f ca="1"/>
        <v/>
      </c>
      <c r="M50" s="53" t="str">
        <f ca="1"/>
        <v/>
      </c>
      <c r="N50" s="52" t="str">
        <f ca="1"/>
        <v/>
      </c>
      <c r="O50" s="54" t="str">
        <f ca="1"/>
        <v/>
      </c>
    </row>
    <row r="51" spans="2:15" s="68" customFormat="1" x14ac:dyDescent="0.25">
      <c r="B51" s="65" t="str">
        <f ca="1"/>
        <v/>
      </c>
      <c r="C51" s="55" t="str">
        <f ca="1"/>
        <v/>
      </c>
      <c r="D51" s="51" t="str">
        <f ca="1"/>
        <v/>
      </c>
      <c r="E51" s="51" t="str">
        <f ca="1"/>
        <v/>
      </c>
      <c r="F51" s="55" t="str">
        <f ca="1"/>
        <v/>
      </c>
      <c r="G51" s="55" t="str">
        <f ca="1"/>
        <v/>
      </c>
      <c r="H51" s="55" t="str">
        <f ca="1"/>
        <v/>
      </c>
      <c r="I51" s="55" t="str">
        <f ca="1"/>
        <v/>
      </c>
      <c r="J51" s="55" t="str">
        <f ca="1"/>
        <v/>
      </c>
      <c r="K51" s="55" t="str">
        <f ca="1"/>
        <v/>
      </c>
      <c r="L51" s="55" t="str">
        <f ca="1"/>
        <v/>
      </c>
      <c r="M51" s="63" t="str">
        <f ca="1"/>
        <v/>
      </c>
      <c r="N51" s="55" t="str">
        <f ca="1"/>
        <v/>
      </c>
      <c r="O51" s="57" t="str">
        <f ca="1"/>
        <v/>
      </c>
    </row>
    <row r="52" spans="2:15" s="68" customFormat="1" x14ac:dyDescent="0.25">
      <c r="B52" s="64" t="str">
        <f ca="1"/>
        <v/>
      </c>
      <c r="C52" s="52" t="str">
        <f ca="1"/>
        <v/>
      </c>
      <c r="D52" s="50" t="str">
        <f ca="1"/>
        <v/>
      </c>
      <c r="E52" s="50" t="str">
        <f ca="1"/>
        <v/>
      </c>
      <c r="F52" s="52" t="str">
        <f ca="1"/>
        <v/>
      </c>
      <c r="G52" s="52" t="str">
        <f ca="1"/>
        <v/>
      </c>
      <c r="H52" s="52" t="str">
        <f ca="1"/>
        <v/>
      </c>
      <c r="I52" s="52" t="str">
        <f ca="1"/>
        <v/>
      </c>
      <c r="J52" s="52" t="str">
        <f ca="1"/>
        <v/>
      </c>
      <c r="K52" s="52" t="str">
        <f ca="1"/>
        <v/>
      </c>
      <c r="L52" s="52" t="str">
        <f ca="1"/>
        <v/>
      </c>
      <c r="M52" s="53" t="str">
        <f ca="1"/>
        <v/>
      </c>
      <c r="N52" s="52" t="str">
        <f ca="1"/>
        <v/>
      </c>
      <c r="O52" s="54" t="str">
        <f ca="1"/>
        <v/>
      </c>
    </row>
    <row r="53" spans="2:15" s="68" customFormat="1" x14ac:dyDescent="0.25">
      <c r="B53" s="65" t="str">
        <f ca="1"/>
        <v/>
      </c>
      <c r="C53" s="55" t="str">
        <f ca="1"/>
        <v/>
      </c>
      <c r="D53" s="51" t="str">
        <f ca="1"/>
        <v/>
      </c>
      <c r="E53" s="51" t="str">
        <f ca="1"/>
        <v/>
      </c>
      <c r="F53" s="55" t="str">
        <f ca="1"/>
        <v/>
      </c>
      <c r="G53" s="55" t="str">
        <f ca="1"/>
        <v/>
      </c>
      <c r="H53" s="55" t="str">
        <f ca="1"/>
        <v/>
      </c>
      <c r="I53" s="55" t="str">
        <f ca="1"/>
        <v/>
      </c>
      <c r="J53" s="55" t="str">
        <f ca="1"/>
        <v/>
      </c>
      <c r="K53" s="55" t="str">
        <f ca="1"/>
        <v/>
      </c>
      <c r="L53" s="55" t="str">
        <f ca="1"/>
        <v/>
      </c>
      <c r="M53" s="63" t="str">
        <f ca="1"/>
        <v/>
      </c>
      <c r="N53" s="55" t="str">
        <f ca="1"/>
        <v/>
      </c>
      <c r="O53" s="57" t="str">
        <f ca="1"/>
        <v/>
      </c>
    </row>
    <row r="54" spans="2:15" s="68" customFormat="1" x14ac:dyDescent="0.25">
      <c r="B54" s="64" t="str">
        <f ca="1"/>
        <v/>
      </c>
      <c r="C54" s="52" t="str">
        <f ca="1"/>
        <v/>
      </c>
      <c r="D54" s="50" t="str">
        <f ca="1"/>
        <v/>
      </c>
      <c r="E54" s="50" t="str">
        <f ca="1"/>
        <v/>
      </c>
      <c r="F54" s="52" t="str">
        <f ca="1"/>
        <v/>
      </c>
      <c r="G54" s="52" t="str">
        <f ca="1"/>
        <v/>
      </c>
      <c r="H54" s="52" t="str">
        <f ca="1"/>
        <v/>
      </c>
      <c r="I54" s="52" t="str">
        <f ca="1"/>
        <v/>
      </c>
      <c r="J54" s="52" t="str">
        <f ca="1"/>
        <v/>
      </c>
      <c r="K54" s="52" t="str">
        <f ca="1"/>
        <v/>
      </c>
      <c r="L54" s="52" t="str">
        <f ca="1"/>
        <v/>
      </c>
      <c r="M54" s="53" t="str">
        <f ca="1"/>
        <v/>
      </c>
      <c r="N54" s="52" t="str">
        <f ca="1"/>
        <v/>
      </c>
      <c r="O54" s="54" t="str">
        <f ca="1"/>
        <v/>
      </c>
    </row>
    <row r="55" spans="2:15" s="68" customFormat="1" x14ac:dyDescent="0.25">
      <c r="B55" s="65" t="str">
        <f ca="1"/>
        <v/>
      </c>
      <c r="C55" s="55" t="str">
        <f ca="1"/>
        <v/>
      </c>
      <c r="D55" s="51" t="str">
        <f ca="1"/>
        <v/>
      </c>
      <c r="E55" s="51" t="str">
        <f ca="1"/>
        <v/>
      </c>
      <c r="F55" s="55" t="str">
        <f ca="1"/>
        <v/>
      </c>
      <c r="G55" s="55" t="str">
        <f ca="1"/>
        <v/>
      </c>
      <c r="H55" s="55" t="str">
        <f ca="1"/>
        <v/>
      </c>
      <c r="I55" s="55" t="str">
        <f ca="1"/>
        <v/>
      </c>
      <c r="J55" s="55" t="str">
        <f ca="1"/>
        <v/>
      </c>
      <c r="K55" s="55" t="str">
        <f ca="1"/>
        <v/>
      </c>
      <c r="L55" s="55" t="str">
        <f ca="1"/>
        <v/>
      </c>
      <c r="M55" s="63" t="str">
        <f ca="1"/>
        <v/>
      </c>
      <c r="N55" s="55" t="str">
        <f ca="1"/>
        <v/>
      </c>
      <c r="O55" s="57" t="str">
        <f ca="1"/>
        <v/>
      </c>
    </row>
    <row r="56" spans="2:15" s="68" customFormat="1" x14ac:dyDescent="0.25">
      <c r="B56" s="64" t="str">
        <f ca="1"/>
        <v/>
      </c>
      <c r="C56" s="52" t="str">
        <f ca="1"/>
        <v/>
      </c>
      <c r="D56" s="50" t="str">
        <f ca="1"/>
        <v/>
      </c>
      <c r="E56" s="50" t="str">
        <f ca="1"/>
        <v/>
      </c>
      <c r="F56" s="52" t="str">
        <f ca="1"/>
        <v/>
      </c>
      <c r="G56" s="52" t="str">
        <f ca="1"/>
        <v/>
      </c>
      <c r="H56" s="52" t="str">
        <f ca="1"/>
        <v/>
      </c>
      <c r="I56" s="52" t="str">
        <f ca="1"/>
        <v/>
      </c>
      <c r="J56" s="52" t="str">
        <f ca="1"/>
        <v/>
      </c>
      <c r="K56" s="52" t="str">
        <f ca="1"/>
        <v/>
      </c>
      <c r="L56" s="52" t="str">
        <f ca="1"/>
        <v/>
      </c>
      <c r="M56" s="53" t="str">
        <f ca="1"/>
        <v/>
      </c>
      <c r="N56" s="52" t="str">
        <f ca="1"/>
        <v/>
      </c>
      <c r="O56" s="54" t="str">
        <f ca="1"/>
        <v/>
      </c>
    </row>
    <row r="57" spans="2:15" s="68" customFormat="1" x14ac:dyDescent="0.25">
      <c r="B57" s="65" t="str">
        <f ca="1"/>
        <v/>
      </c>
      <c r="C57" s="55" t="str">
        <f ca="1"/>
        <v/>
      </c>
      <c r="D57" s="51" t="str">
        <f ca="1"/>
        <v/>
      </c>
      <c r="E57" s="51" t="str">
        <f ca="1"/>
        <v/>
      </c>
      <c r="F57" s="55" t="str">
        <f ca="1"/>
        <v/>
      </c>
      <c r="G57" s="55" t="str">
        <f ca="1"/>
        <v/>
      </c>
      <c r="H57" s="55" t="str">
        <f ca="1"/>
        <v/>
      </c>
      <c r="I57" s="55" t="str">
        <f ca="1"/>
        <v/>
      </c>
      <c r="J57" s="55" t="str">
        <f ca="1"/>
        <v/>
      </c>
      <c r="K57" s="55" t="str">
        <f ca="1"/>
        <v/>
      </c>
      <c r="L57" s="55" t="str">
        <f ca="1"/>
        <v/>
      </c>
      <c r="M57" s="63" t="str">
        <f ca="1"/>
        <v/>
      </c>
      <c r="N57" s="55" t="str">
        <f ca="1"/>
        <v/>
      </c>
      <c r="O57" s="57" t="str">
        <f ca="1"/>
        <v/>
      </c>
    </row>
    <row r="58" spans="2:15" s="68" customFormat="1" x14ac:dyDescent="0.25">
      <c r="B58" s="64" t="str">
        <f ca="1"/>
        <v/>
      </c>
      <c r="C58" s="52" t="str">
        <f ca="1"/>
        <v/>
      </c>
      <c r="D58" s="50" t="str">
        <f ca="1"/>
        <v/>
      </c>
      <c r="E58" s="50" t="str">
        <f ca="1"/>
        <v/>
      </c>
      <c r="F58" s="52" t="str">
        <f ca="1"/>
        <v/>
      </c>
      <c r="G58" s="52" t="str">
        <f ca="1"/>
        <v/>
      </c>
      <c r="H58" s="52" t="str">
        <f ca="1"/>
        <v/>
      </c>
      <c r="I58" s="52" t="str">
        <f ca="1"/>
        <v/>
      </c>
      <c r="J58" s="52" t="str">
        <f ca="1"/>
        <v/>
      </c>
      <c r="K58" s="52" t="str">
        <f ca="1"/>
        <v/>
      </c>
      <c r="L58" s="52" t="str">
        <f ca="1"/>
        <v/>
      </c>
      <c r="M58" s="53" t="str">
        <f ca="1"/>
        <v/>
      </c>
      <c r="N58" s="52" t="str">
        <f ca="1"/>
        <v/>
      </c>
      <c r="O58" s="54" t="str">
        <f ca="1"/>
        <v/>
      </c>
    </row>
    <row r="59" spans="2:15" s="68" customFormat="1" x14ac:dyDescent="0.25">
      <c r="B59" s="65" t="str">
        <f ca="1"/>
        <v/>
      </c>
      <c r="C59" s="55" t="str">
        <f ca="1"/>
        <v/>
      </c>
      <c r="D59" s="51" t="str">
        <f ca="1"/>
        <v/>
      </c>
      <c r="E59" s="51" t="str">
        <f ca="1"/>
        <v/>
      </c>
      <c r="F59" s="55" t="str">
        <f ca="1"/>
        <v/>
      </c>
      <c r="G59" s="55" t="str">
        <f ca="1"/>
        <v/>
      </c>
      <c r="H59" s="55" t="str">
        <f ca="1"/>
        <v/>
      </c>
      <c r="I59" s="55" t="str">
        <f ca="1"/>
        <v/>
      </c>
      <c r="J59" s="55" t="str">
        <f ca="1"/>
        <v/>
      </c>
      <c r="K59" s="55" t="str">
        <f ca="1"/>
        <v/>
      </c>
      <c r="L59" s="55" t="str">
        <f ca="1"/>
        <v/>
      </c>
      <c r="M59" s="63" t="str">
        <f ca="1"/>
        <v/>
      </c>
      <c r="N59" s="55" t="str">
        <f ca="1"/>
        <v/>
      </c>
      <c r="O59" s="57" t="str">
        <f ca="1"/>
        <v/>
      </c>
    </row>
    <row r="60" spans="2:15" s="68" customFormat="1" x14ac:dyDescent="0.25">
      <c r="B60" s="64" t="str">
        <f ca="1"/>
        <v/>
      </c>
      <c r="C60" s="52" t="str">
        <f ca="1"/>
        <v/>
      </c>
      <c r="D60" s="50" t="str">
        <f ca="1"/>
        <v/>
      </c>
      <c r="E60" s="50" t="str">
        <f ca="1"/>
        <v/>
      </c>
      <c r="F60" s="52" t="str">
        <f ca="1"/>
        <v/>
      </c>
      <c r="G60" s="52" t="str">
        <f ca="1"/>
        <v/>
      </c>
      <c r="H60" s="52" t="str">
        <f ca="1"/>
        <v/>
      </c>
      <c r="I60" s="52" t="str">
        <f ca="1"/>
        <v/>
      </c>
      <c r="J60" s="52" t="str">
        <f ca="1"/>
        <v/>
      </c>
      <c r="K60" s="52" t="str">
        <f ca="1"/>
        <v/>
      </c>
      <c r="L60" s="52" t="str">
        <f ca="1"/>
        <v/>
      </c>
      <c r="M60" s="53" t="str">
        <f ca="1"/>
        <v/>
      </c>
      <c r="N60" s="52" t="str">
        <f ca="1"/>
        <v/>
      </c>
      <c r="O60" s="54" t="str">
        <f ca="1"/>
        <v/>
      </c>
    </row>
    <row r="61" spans="2:15" s="68" customFormat="1" x14ac:dyDescent="0.25">
      <c r="B61" s="65" t="str">
        <f ca="1"/>
        <v/>
      </c>
      <c r="C61" s="55" t="str">
        <f ca="1"/>
        <v/>
      </c>
      <c r="D61" s="51" t="str">
        <f ca="1"/>
        <v/>
      </c>
      <c r="E61" s="51" t="str">
        <f ca="1"/>
        <v/>
      </c>
      <c r="F61" s="55" t="str">
        <f ca="1"/>
        <v/>
      </c>
      <c r="G61" s="55" t="str">
        <f ca="1"/>
        <v/>
      </c>
      <c r="H61" s="55" t="str">
        <f ca="1"/>
        <v/>
      </c>
      <c r="I61" s="55" t="str">
        <f ca="1"/>
        <v/>
      </c>
      <c r="J61" s="55" t="str">
        <f ca="1"/>
        <v/>
      </c>
      <c r="K61" s="55" t="str">
        <f ca="1"/>
        <v/>
      </c>
      <c r="L61" s="55" t="str">
        <f ca="1"/>
        <v/>
      </c>
      <c r="M61" s="63" t="str">
        <f ca="1"/>
        <v/>
      </c>
      <c r="N61" s="55" t="str">
        <f ca="1"/>
        <v/>
      </c>
      <c r="O61" s="57" t="str">
        <f ca="1"/>
        <v/>
      </c>
    </row>
    <row r="62" spans="2:15" s="68" customFormat="1" x14ac:dyDescent="0.25">
      <c r="B62" s="64" t="str">
        <f ca="1"/>
        <v/>
      </c>
      <c r="C62" s="52" t="str">
        <f ca="1"/>
        <v/>
      </c>
      <c r="D62" s="50" t="str">
        <f ca="1"/>
        <v/>
      </c>
      <c r="E62" s="50" t="str">
        <f ca="1"/>
        <v/>
      </c>
      <c r="F62" s="52" t="str">
        <f ca="1"/>
        <v/>
      </c>
      <c r="G62" s="52" t="str">
        <f ca="1"/>
        <v/>
      </c>
      <c r="H62" s="52" t="str">
        <f ca="1"/>
        <v/>
      </c>
      <c r="I62" s="52" t="str">
        <f ca="1"/>
        <v/>
      </c>
      <c r="J62" s="52" t="str">
        <f ca="1"/>
        <v/>
      </c>
      <c r="K62" s="52" t="str">
        <f ca="1"/>
        <v/>
      </c>
      <c r="L62" s="52" t="str">
        <f ca="1"/>
        <v/>
      </c>
      <c r="M62" s="53" t="str">
        <f ca="1"/>
        <v/>
      </c>
      <c r="N62" s="52" t="str">
        <f ca="1"/>
        <v/>
      </c>
      <c r="O62" s="54" t="str">
        <f ca="1"/>
        <v/>
      </c>
    </row>
    <row r="63" spans="2:15" s="68" customFormat="1" x14ac:dyDescent="0.25">
      <c r="B63" s="65" t="str">
        <f ca="1"/>
        <v/>
      </c>
      <c r="C63" s="55" t="str">
        <f ca="1"/>
        <v/>
      </c>
      <c r="D63" s="51" t="str">
        <f ca="1"/>
        <v/>
      </c>
      <c r="E63" s="51" t="str">
        <f ca="1"/>
        <v/>
      </c>
      <c r="F63" s="55" t="str">
        <f ca="1"/>
        <v/>
      </c>
      <c r="G63" s="55" t="str">
        <f ca="1"/>
        <v/>
      </c>
      <c r="H63" s="55" t="str">
        <f ca="1"/>
        <v/>
      </c>
      <c r="I63" s="55" t="str">
        <f ca="1"/>
        <v/>
      </c>
      <c r="J63" s="55" t="str">
        <f ca="1"/>
        <v/>
      </c>
      <c r="K63" s="55" t="str">
        <f ca="1"/>
        <v/>
      </c>
      <c r="L63" s="55" t="str">
        <f ca="1"/>
        <v/>
      </c>
      <c r="M63" s="63" t="str">
        <f ca="1"/>
        <v/>
      </c>
      <c r="N63" s="55" t="str">
        <f ca="1"/>
        <v/>
      </c>
      <c r="O63" s="57" t="str">
        <f ca="1"/>
        <v/>
      </c>
    </row>
    <row r="64" spans="2:15" s="68" customFormat="1" x14ac:dyDescent="0.25">
      <c r="B64" s="64" t="str">
        <f ca="1"/>
        <v/>
      </c>
      <c r="C64" s="52" t="str">
        <f ca="1"/>
        <v/>
      </c>
      <c r="D64" s="50" t="str">
        <f ca="1"/>
        <v/>
      </c>
      <c r="E64" s="50" t="str">
        <f ca="1"/>
        <v/>
      </c>
      <c r="F64" s="52" t="str">
        <f ca="1"/>
        <v/>
      </c>
      <c r="G64" s="52" t="str">
        <f ca="1"/>
        <v/>
      </c>
      <c r="H64" s="52" t="str">
        <f ca="1"/>
        <v/>
      </c>
      <c r="I64" s="52" t="str">
        <f ca="1"/>
        <v/>
      </c>
      <c r="J64" s="52" t="str">
        <f ca="1"/>
        <v/>
      </c>
      <c r="K64" s="52" t="str">
        <f ca="1"/>
        <v/>
      </c>
      <c r="L64" s="52" t="str">
        <f ca="1"/>
        <v/>
      </c>
      <c r="M64" s="53" t="str">
        <f ca="1"/>
        <v/>
      </c>
      <c r="N64" s="52" t="str">
        <f ca="1"/>
        <v/>
      </c>
      <c r="O64" s="54" t="str">
        <f ca="1"/>
        <v/>
      </c>
    </row>
    <row r="65" spans="2:15" s="68" customFormat="1" x14ac:dyDescent="0.25">
      <c r="B65" s="65" t="str">
        <f ca="1"/>
        <v/>
      </c>
      <c r="C65" s="55" t="str">
        <f ca="1"/>
        <v/>
      </c>
      <c r="D65" s="51" t="str">
        <f ca="1"/>
        <v/>
      </c>
      <c r="E65" s="51" t="str">
        <f ca="1"/>
        <v/>
      </c>
      <c r="F65" s="55" t="str">
        <f ca="1"/>
        <v/>
      </c>
      <c r="G65" s="55" t="str">
        <f ca="1"/>
        <v/>
      </c>
      <c r="H65" s="55" t="str">
        <f ca="1"/>
        <v/>
      </c>
      <c r="I65" s="55" t="str">
        <f ca="1"/>
        <v/>
      </c>
      <c r="J65" s="55" t="str">
        <f ca="1"/>
        <v/>
      </c>
      <c r="K65" s="55" t="str">
        <f ca="1"/>
        <v/>
      </c>
      <c r="L65" s="55" t="str">
        <f ca="1"/>
        <v/>
      </c>
      <c r="M65" s="63" t="str">
        <f ca="1"/>
        <v/>
      </c>
      <c r="N65" s="55" t="str">
        <f ca="1"/>
        <v/>
      </c>
      <c r="O65" s="57" t="str">
        <f ca="1"/>
        <v/>
      </c>
    </row>
    <row r="66" spans="2:15" s="68" customFormat="1" x14ac:dyDescent="0.25">
      <c r="B66" s="64" t="str">
        <f ca="1"/>
        <v/>
      </c>
      <c r="C66" s="52" t="str">
        <f ca="1"/>
        <v/>
      </c>
      <c r="D66" s="50" t="str">
        <f ca="1"/>
        <v/>
      </c>
      <c r="E66" s="50" t="str">
        <f ca="1"/>
        <v/>
      </c>
      <c r="F66" s="52" t="str">
        <f ca="1"/>
        <v/>
      </c>
      <c r="G66" s="52" t="str">
        <f ca="1"/>
        <v/>
      </c>
      <c r="H66" s="52" t="str">
        <f ca="1"/>
        <v/>
      </c>
      <c r="I66" s="52" t="str">
        <f ca="1"/>
        <v/>
      </c>
      <c r="J66" s="52" t="str">
        <f ca="1"/>
        <v/>
      </c>
      <c r="K66" s="52" t="str">
        <f ca="1"/>
        <v/>
      </c>
      <c r="L66" s="52" t="str">
        <f ca="1"/>
        <v/>
      </c>
      <c r="M66" s="53" t="str">
        <f ca="1"/>
        <v/>
      </c>
      <c r="N66" s="52" t="str">
        <f ca="1"/>
        <v/>
      </c>
      <c r="O66" s="54" t="str">
        <f ca="1"/>
        <v/>
      </c>
    </row>
    <row r="67" spans="2:15" s="68" customFormat="1" x14ac:dyDescent="0.25">
      <c r="B67" s="65" t="str">
        <f ca="1"/>
        <v/>
      </c>
      <c r="C67" s="55" t="str">
        <f ca="1"/>
        <v/>
      </c>
      <c r="D67" s="51" t="str">
        <f ca="1"/>
        <v/>
      </c>
      <c r="E67" s="51" t="str">
        <f ca="1"/>
        <v/>
      </c>
      <c r="F67" s="55" t="str">
        <f ca="1"/>
        <v/>
      </c>
      <c r="G67" s="55" t="str">
        <f ca="1"/>
        <v/>
      </c>
      <c r="H67" s="55" t="str">
        <f ca="1"/>
        <v/>
      </c>
      <c r="I67" s="55" t="str">
        <f ca="1"/>
        <v/>
      </c>
      <c r="J67" s="55" t="str">
        <f ca="1"/>
        <v/>
      </c>
      <c r="K67" s="55" t="str">
        <f ca="1"/>
        <v/>
      </c>
      <c r="L67" s="55" t="str">
        <f ca="1"/>
        <v/>
      </c>
      <c r="M67" s="63" t="str">
        <f ca="1"/>
        <v/>
      </c>
      <c r="N67" s="55" t="str">
        <f ca="1"/>
        <v/>
      </c>
      <c r="O67" s="57" t="str">
        <f ca="1"/>
        <v/>
      </c>
    </row>
    <row r="68" spans="2:15" s="68" customFormat="1" x14ac:dyDescent="0.25">
      <c r="B68" s="64" t="str">
        <f ca="1"/>
        <v/>
      </c>
      <c r="C68" s="52" t="str">
        <f ca="1"/>
        <v/>
      </c>
      <c r="D68" s="50" t="str">
        <f ca="1"/>
        <v/>
      </c>
      <c r="E68" s="50" t="str">
        <f ca="1"/>
        <v/>
      </c>
      <c r="F68" s="52" t="str">
        <f ca="1"/>
        <v/>
      </c>
      <c r="G68" s="52" t="str">
        <f ca="1"/>
        <v/>
      </c>
      <c r="H68" s="52" t="str">
        <f ca="1"/>
        <v/>
      </c>
      <c r="I68" s="52" t="str">
        <f ca="1"/>
        <v/>
      </c>
      <c r="J68" s="52" t="str">
        <f ca="1"/>
        <v/>
      </c>
      <c r="K68" s="52" t="str">
        <f ca="1"/>
        <v/>
      </c>
      <c r="L68" s="52" t="str">
        <f ca="1"/>
        <v/>
      </c>
      <c r="M68" s="53" t="str">
        <f ca="1"/>
        <v/>
      </c>
      <c r="N68" s="52" t="str">
        <f ca="1"/>
        <v/>
      </c>
      <c r="O68" s="54" t="str">
        <f ca="1"/>
        <v/>
      </c>
    </row>
    <row r="69" spans="2:15" s="68" customFormat="1" x14ac:dyDescent="0.25">
      <c r="B69" s="65" t="str">
        <f ca="1"/>
        <v/>
      </c>
      <c r="C69" s="55" t="str">
        <f ca="1"/>
        <v/>
      </c>
      <c r="D69" s="51" t="str">
        <f ca="1"/>
        <v/>
      </c>
      <c r="E69" s="51" t="str">
        <f ca="1"/>
        <v/>
      </c>
      <c r="F69" s="55" t="str">
        <f ca="1"/>
        <v/>
      </c>
      <c r="G69" s="55" t="str">
        <f ca="1"/>
        <v/>
      </c>
      <c r="H69" s="55" t="str">
        <f ca="1"/>
        <v/>
      </c>
      <c r="I69" s="55" t="str">
        <f ca="1"/>
        <v/>
      </c>
      <c r="J69" s="55" t="str">
        <f ca="1"/>
        <v/>
      </c>
      <c r="K69" s="55" t="str">
        <f ca="1"/>
        <v/>
      </c>
      <c r="L69" s="55" t="str">
        <f ca="1"/>
        <v/>
      </c>
      <c r="M69" s="63" t="str">
        <f ca="1"/>
        <v/>
      </c>
      <c r="N69" s="55" t="str">
        <f ca="1"/>
        <v/>
      </c>
      <c r="O69" s="57" t="str">
        <f ca="1"/>
        <v/>
      </c>
    </row>
    <row r="70" spans="2:15" s="68" customFormat="1" x14ac:dyDescent="0.25">
      <c r="B70" s="64" t="str">
        <f ca="1"/>
        <v/>
      </c>
      <c r="C70" s="52" t="str">
        <f ca="1"/>
        <v/>
      </c>
      <c r="D70" s="50" t="str">
        <f ca="1"/>
        <v/>
      </c>
      <c r="E70" s="50" t="str">
        <f ca="1"/>
        <v/>
      </c>
      <c r="F70" s="52" t="str">
        <f ca="1"/>
        <v/>
      </c>
      <c r="G70" s="52" t="str">
        <f ca="1"/>
        <v/>
      </c>
      <c r="H70" s="52" t="str">
        <f ca="1"/>
        <v/>
      </c>
      <c r="I70" s="52" t="str">
        <f ca="1"/>
        <v/>
      </c>
      <c r="J70" s="52" t="str">
        <f ca="1"/>
        <v/>
      </c>
      <c r="K70" s="52" t="str">
        <f ca="1"/>
        <v/>
      </c>
      <c r="L70" s="52" t="str">
        <f ca="1"/>
        <v/>
      </c>
      <c r="M70" s="53" t="str">
        <f ca="1"/>
        <v/>
      </c>
      <c r="N70" s="52" t="str">
        <f ca="1"/>
        <v/>
      </c>
      <c r="O70" s="54" t="str">
        <f ca="1"/>
        <v/>
      </c>
    </row>
    <row r="71" spans="2:15" s="68" customFormat="1" x14ac:dyDescent="0.25">
      <c r="B71" s="65" t="str">
        <f ca="1"/>
        <v/>
      </c>
      <c r="C71" s="55" t="str">
        <f ca="1"/>
        <v/>
      </c>
      <c r="D71" s="51" t="str">
        <f ca="1"/>
        <v/>
      </c>
      <c r="E71" s="51" t="str">
        <f ca="1"/>
        <v/>
      </c>
      <c r="F71" s="55" t="str">
        <f ca="1"/>
        <v/>
      </c>
      <c r="G71" s="55" t="str">
        <f ca="1"/>
        <v/>
      </c>
      <c r="H71" s="55" t="str">
        <f ca="1"/>
        <v/>
      </c>
      <c r="I71" s="55" t="str">
        <f ca="1"/>
        <v/>
      </c>
      <c r="J71" s="55" t="str">
        <f ca="1"/>
        <v/>
      </c>
      <c r="K71" s="55" t="str">
        <f ca="1"/>
        <v/>
      </c>
      <c r="L71" s="55" t="str">
        <f ca="1"/>
        <v/>
      </c>
      <c r="M71" s="63" t="str">
        <f ca="1"/>
        <v/>
      </c>
      <c r="N71" s="55" t="str">
        <f ca="1"/>
        <v/>
      </c>
      <c r="O71" s="57" t="str">
        <f ca="1"/>
        <v/>
      </c>
    </row>
    <row r="72" spans="2:15" s="68" customFormat="1" x14ac:dyDescent="0.25">
      <c r="B72" s="64" t="str">
        <f ca="1"/>
        <v/>
      </c>
      <c r="C72" s="52" t="str">
        <f ca="1"/>
        <v/>
      </c>
      <c r="D72" s="50" t="str">
        <f ca="1"/>
        <v/>
      </c>
      <c r="E72" s="50" t="str">
        <f ca="1"/>
        <v/>
      </c>
      <c r="F72" s="52" t="str">
        <f ca="1"/>
        <v/>
      </c>
      <c r="G72" s="52" t="str">
        <f ca="1"/>
        <v/>
      </c>
      <c r="H72" s="52" t="str">
        <f ca="1"/>
        <v/>
      </c>
      <c r="I72" s="52" t="str">
        <f ca="1"/>
        <v/>
      </c>
      <c r="J72" s="52" t="str">
        <f ca="1"/>
        <v/>
      </c>
      <c r="K72" s="52" t="str">
        <f ca="1"/>
        <v/>
      </c>
      <c r="L72" s="52" t="str">
        <f ca="1"/>
        <v/>
      </c>
      <c r="M72" s="53" t="str">
        <f ca="1"/>
        <v/>
      </c>
      <c r="N72" s="52" t="str">
        <f ca="1"/>
        <v/>
      </c>
      <c r="O72" s="54" t="str">
        <f ca="1"/>
        <v/>
      </c>
    </row>
    <row r="73" spans="2:15" s="68" customFormat="1" x14ac:dyDescent="0.25">
      <c r="B73" s="65" t="str">
        <f ca="1"/>
        <v/>
      </c>
      <c r="C73" s="55" t="str">
        <f ca="1"/>
        <v/>
      </c>
      <c r="D73" s="51" t="str">
        <f ca="1"/>
        <v/>
      </c>
      <c r="E73" s="51" t="str">
        <f ca="1"/>
        <v/>
      </c>
      <c r="F73" s="55" t="str">
        <f ca="1"/>
        <v/>
      </c>
      <c r="G73" s="55" t="str">
        <f ca="1"/>
        <v/>
      </c>
      <c r="H73" s="55" t="str">
        <f ca="1"/>
        <v/>
      </c>
      <c r="I73" s="55" t="str">
        <f ca="1"/>
        <v/>
      </c>
      <c r="J73" s="55" t="str">
        <f ca="1"/>
        <v/>
      </c>
      <c r="K73" s="55" t="str">
        <f ca="1"/>
        <v/>
      </c>
      <c r="L73" s="55" t="str">
        <f ca="1"/>
        <v/>
      </c>
      <c r="M73" s="63" t="str">
        <f ca="1"/>
        <v/>
      </c>
      <c r="N73" s="55" t="str">
        <f ca="1"/>
        <v/>
      </c>
      <c r="O73" s="57" t="str">
        <f ca="1"/>
        <v/>
      </c>
    </row>
    <row r="74" spans="2:15" s="68" customFormat="1" x14ac:dyDescent="0.25">
      <c r="B74" s="64" t="str">
        <f ca="1"/>
        <v/>
      </c>
      <c r="C74" s="52" t="str">
        <f ca="1"/>
        <v/>
      </c>
      <c r="D74" s="50" t="str">
        <f ca="1"/>
        <v/>
      </c>
      <c r="E74" s="50" t="str">
        <f ca="1"/>
        <v/>
      </c>
      <c r="F74" s="52" t="str">
        <f ca="1"/>
        <v/>
      </c>
      <c r="G74" s="52" t="str">
        <f ca="1"/>
        <v/>
      </c>
      <c r="H74" s="52" t="str">
        <f ca="1"/>
        <v/>
      </c>
      <c r="I74" s="52" t="str">
        <f ca="1"/>
        <v/>
      </c>
      <c r="J74" s="52" t="str">
        <f ca="1"/>
        <v/>
      </c>
      <c r="K74" s="52" t="str">
        <f ca="1"/>
        <v/>
      </c>
      <c r="L74" s="52" t="str">
        <f ca="1"/>
        <v/>
      </c>
      <c r="M74" s="53" t="str">
        <f ca="1"/>
        <v/>
      </c>
      <c r="N74" s="52" t="str">
        <f ca="1"/>
        <v/>
      </c>
      <c r="O74" s="54" t="str">
        <f ca="1"/>
        <v/>
      </c>
    </row>
    <row r="75" spans="2:15" s="68" customFormat="1" x14ac:dyDescent="0.25">
      <c r="B75" s="65" t="str">
        <f ca="1"/>
        <v/>
      </c>
      <c r="C75" s="55" t="str">
        <f ca="1"/>
        <v/>
      </c>
      <c r="D75" s="51" t="str">
        <f ca="1"/>
        <v/>
      </c>
      <c r="E75" s="51" t="str">
        <f ca="1"/>
        <v/>
      </c>
      <c r="F75" s="55" t="str">
        <f ca="1"/>
        <v/>
      </c>
      <c r="G75" s="55" t="str">
        <f ca="1"/>
        <v/>
      </c>
      <c r="H75" s="55" t="str">
        <f ca="1"/>
        <v/>
      </c>
      <c r="I75" s="55" t="str">
        <f ca="1"/>
        <v/>
      </c>
      <c r="J75" s="55" t="str">
        <f ca="1"/>
        <v/>
      </c>
      <c r="K75" s="55" t="str">
        <f ca="1"/>
        <v/>
      </c>
      <c r="L75" s="55" t="str">
        <f ca="1"/>
        <v/>
      </c>
      <c r="M75" s="63" t="str">
        <f ca="1"/>
        <v/>
      </c>
      <c r="N75" s="55" t="str">
        <f ca="1"/>
        <v/>
      </c>
      <c r="O75" s="57" t="str">
        <f ca="1"/>
        <v/>
      </c>
    </row>
    <row r="76" spans="2:15" s="68" customFormat="1" x14ac:dyDescent="0.25">
      <c r="B76" s="64" t="str">
        <f ca="1"/>
        <v/>
      </c>
      <c r="C76" s="52" t="str">
        <f ca="1"/>
        <v/>
      </c>
      <c r="D76" s="50" t="str">
        <f ca="1"/>
        <v/>
      </c>
      <c r="E76" s="50" t="str">
        <f ca="1"/>
        <v/>
      </c>
      <c r="F76" s="52" t="str">
        <f ca="1"/>
        <v/>
      </c>
      <c r="G76" s="52" t="str">
        <f ca="1"/>
        <v/>
      </c>
      <c r="H76" s="52" t="str">
        <f ca="1"/>
        <v/>
      </c>
      <c r="I76" s="52" t="str">
        <f ca="1"/>
        <v/>
      </c>
      <c r="J76" s="52" t="str">
        <f ca="1"/>
        <v/>
      </c>
      <c r="K76" s="52" t="str">
        <f ca="1"/>
        <v/>
      </c>
      <c r="L76" s="52" t="str">
        <f ca="1"/>
        <v/>
      </c>
      <c r="M76" s="53" t="str">
        <f ca="1"/>
        <v/>
      </c>
      <c r="N76" s="52" t="str">
        <f ca="1"/>
        <v/>
      </c>
      <c r="O76" s="54" t="str">
        <f ca="1"/>
        <v/>
      </c>
    </row>
    <row r="77" spans="2:15" s="68" customFormat="1" x14ac:dyDescent="0.25">
      <c r="B77" s="65" t="str">
        <f ca="1"/>
        <v/>
      </c>
      <c r="C77" s="55" t="str">
        <f ca="1"/>
        <v/>
      </c>
      <c r="D77" s="51" t="str">
        <f ca="1"/>
        <v/>
      </c>
      <c r="E77" s="51" t="str">
        <f ca="1"/>
        <v/>
      </c>
      <c r="F77" s="55" t="str">
        <f ca="1"/>
        <v/>
      </c>
      <c r="G77" s="55" t="str">
        <f ca="1"/>
        <v/>
      </c>
      <c r="H77" s="55" t="str">
        <f ca="1"/>
        <v/>
      </c>
      <c r="I77" s="55" t="str">
        <f ca="1"/>
        <v/>
      </c>
      <c r="J77" s="55" t="str">
        <f ca="1"/>
        <v/>
      </c>
      <c r="K77" s="55" t="str">
        <f ca="1"/>
        <v/>
      </c>
      <c r="L77" s="55" t="str">
        <f ca="1"/>
        <v/>
      </c>
      <c r="M77" s="63" t="str">
        <f ca="1"/>
        <v/>
      </c>
      <c r="N77" s="55" t="str">
        <f ca="1"/>
        <v/>
      </c>
      <c r="O77" s="57" t="str">
        <f ca="1"/>
        <v/>
      </c>
    </row>
    <row r="78" spans="2:15" s="68" customFormat="1" x14ac:dyDescent="0.25">
      <c r="B78" s="64" t="str">
        <f ca="1"/>
        <v/>
      </c>
      <c r="C78" s="52" t="str">
        <f ca="1"/>
        <v/>
      </c>
      <c r="D78" s="50" t="str">
        <f ca="1"/>
        <v/>
      </c>
      <c r="E78" s="50" t="str">
        <f ca="1"/>
        <v/>
      </c>
      <c r="F78" s="52" t="str">
        <f ca="1"/>
        <v/>
      </c>
      <c r="G78" s="52" t="str">
        <f ca="1"/>
        <v/>
      </c>
      <c r="H78" s="52" t="str">
        <f ca="1"/>
        <v/>
      </c>
      <c r="I78" s="52" t="str">
        <f ca="1"/>
        <v/>
      </c>
      <c r="J78" s="52" t="str">
        <f ca="1"/>
        <v/>
      </c>
      <c r="K78" s="52" t="str">
        <f ca="1"/>
        <v/>
      </c>
      <c r="L78" s="52" t="str">
        <f ca="1"/>
        <v/>
      </c>
      <c r="M78" s="53" t="str">
        <f ca="1"/>
        <v/>
      </c>
      <c r="N78" s="52" t="str">
        <f ca="1"/>
        <v/>
      </c>
      <c r="O78" s="54" t="str">
        <f ca="1"/>
        <v/>
      </c>
    </row>
    <row r="79" spans="2:15" s="68" customFormat="1" x14ac:dyDescent="0.25">
      <c r="B79" s="65" t="str">
        <f ca="1"/>
        <v/>
      </c>
      <c r="C79" s="55" t="str">
        <f ca="1"/>
        <v/>
      </c>
      <c r="D79" s="51" t="str">
        <f ca="1"/>
        <v/>
      </c>
      <c r="E79" s="51" t="str">
        <f ca="1"/>
        <v/>
      </c>
      <c r="F79" s="55" t="str">
        <f ca="1"/>
        <v/>
      </c>
      <c r="G79" s="55" t="str">
        <f ca="1"/>
        <v/>
      </c>
      <c r="H79" s="55" t="str">
        <f ca="1"/>
        <v/>
      </c>
      <c r="I79" s="55" t="str">
        <f ca="1"/>
        <v/>
      </c>
      <c r="J79" s="55" t="str">
        <f ca="1"/>
        <v/>
      </c>
      <c r="K79" s="55" t="str">
        <f ca="1"/>
        <v/>
      </c>
      <c r="L79" s="55" t="str">
        <f ca="1"/>
        <v/>
      </c>
      <c r="M79" s="63" t="str">
        <f ca="1"/>
        <v/>
      </c>
      <c r="N79" s="55" t="str">
        <f ca="1"/>
        <v/>
      </c>
      <c r="O79" s="57" t="str">
        <f ca="1"/>
        <v/>
      </c>
    </row>
    <row r="80" spans="2:15" s="68" customFormat="1" x14ac:dyDescent="0.25">
      <c r="B80" s="64" t="str">
        <f ca="1"/>
        <v/>
      </c>
      <c r="C80" s="52" t="str">
        <f ca="1"/>
        <v/>
      </c>
      <c r="D80" s="50" t="str">
        <f ca="1"/>
        <v/>
      </c>
      <c r="E80" s="50" t="str">
        <f ca="1"/>
        <v/>
      </c>
      <c r="F80" s="52" t="str">
        <f ca="1"/>
        <v/>
      </c>
      <c r="G80" s="52" t="str">
        <f ca="1"/>
        <v/>
      </c>
      <c r="H80" s="52" t="str">
        <f ca="1"/>
        <v/>
      </c>
      <c r="I80" s="52" t="str">
        <f ca="1"/>
        <v/>
      </c>
      <c r="J80" s="52" t="str">
        <f ca="1"/>
        <v/>
      </c>
      <c r="K80" s="52" t="str">
        <f ca="1"/>
        <v/>
      </c>
      <c r="L80" s="52" t="str">
        <f ca="1"/>
        <v/>
      </c>
      <c r="M80" s="53" t="str">
        <f ca="1"/>
        <v/>
      </c>
      <c r="N80" s="52" t="str">
        <f ca="1"/>
        <v/>
      </c>
      <c r="O80" s="54" t="str">
        <f ca="1"/>
        <v/>
      </c>
    </row>
    <row r="81" spans="2:15" s="68" customFormat="1" x14ac:dyDescent="0.25">
      <c r="B81" s="65" t="str">
        <f ca="1"/>
        <v/>
      </c>
      <c r="C81" s="55" t="str">
        <f ca="1"/>
        <v/>
      </c>
      <c r="D81" s="51" t="str">
        <f ca="1"/>
        <v/>
      </c>
      <c r="E81" s="51" t="str">
        <f ca="1"/>
        <v/>
      </c>
      <c r="F81" s="55" t="str">
        <f ca="1"/>
        <v/>
      </c>
      <c r="G81" s="55" t="str">
        <f ca="1"/>
        <v/>
      </c>
      <c r="H81" s="55" t="str">
        <f ca="1"/>
        <v/>
      </c>
      <c r="I81" s="55" t="str">
        <f ca="1"/>
        <v/>
      </c>
      <c r="J81" s="55" t="str">
        <f ca="1"/>
        <v/>
      </c>
      <c r="K81" s="55" t="str">
        <f ca="1"/>
        <v/>
      </c>
      <c r="L81" s="55" t="str">
        <f ca="1"/>
        <v/>
      </c>
      <c r="M81" s="63" t="str">
        <f ca="1"/>
        <v/>
      </c>
      <c r="N81" s="55" t="str">
        <f ca="1"/>
        <v/>
      </c>
      <c r="O81" s="57" t="str">
        <f ca="1"/>
        <v/>
      </c>
    </row>
    <row r="82" spans="2:15" s="68" customFormat="1" x14ac:dyDescent="0.25">
      <c r="B82" s="64" t="str">
        <f ca="1"/>
        <v/>
      </c>
      <c r="C82" s="52" t="str">
        <f ca="1"/>
        <v/>
      </c>
      <c r="D82" s="50" t="str">
        <f ca="1"/>
        <v/>
      </c>
      <c r="E82" s="50" t="str">
        <f ca="1"/>
        <v/>
      </c>
      <c r="F82" s="52" t="str">
        <f ca="1"/>
        <v/>
      </c>
      <c r="G82" s="52" t="str">
        <f ca="1"/>
        <v/>
      </c>
      <c r="H82" s="52" t="str">
        <f ca="1"/>
        <v/>
      </c>
      <c r="I82" s="52" t="str">
        <f ca="1"/>
        <v/>
      </c>
      <c r="J82" s="52" t="str">
        <f ca="1"/>
        <v/>
      </c>
      <c r="K82" s="52" t="str">
        <f ca="1"/>
        <v/>
      </c>
      <c r="L82" s="52" t="str">
        <f ca="1"/>
        <v/>
      </c>
      <c r="M82" s="53" t="str">
        <f ca="1"/>
        <v/>
      </c>
      <c r="N82" s="52" t="str">
        <f ca="1"/>
        <v/>
      </c>
      <c r="O82" s="54" t="str">
        <f ca="1"/>
        <v/>
      </c>
    </row>
    <row r="83" spans="2:15" s="68" customFormat="1" x14ac:dyDescent="0.25">
      <c r="B83" s="65" t="str">
        <f ca="1"/>
        <v/>
      </c>
      <c r="C83" s="55" t="str">
        <f ca="1"/>
        <v/>
      </c>
      <c r="D83" s="51" t="str">
        <f ca="1"/>
        <v/>
      </c>
      <c r="E83" s="51" t="str">
        <f ca="1"/>
        <v/>
      </c>
      <c r="F83" s="55" t="str">
        <f ca="1"/>
        <v/>
      </c>
      <c r="G83" s="55" t="str">
        <f ca="1"/>
        <v/>
      </c>
      <c r="H83" s="55" t="str">
        <f ca="1"/>
        <v/>
      </c>
      <c r="I83" s="55" t="str">
        <f ca="1"/>
        <v/>
      </c>
      <c r="J83" s="55" t="str">
        <f ca="1"/>
        <v/>
      </c>
      <c r="K83" s="55" t="str">
        <f ca="1"/>
        <v/>
      </c>
      <c r="L83" s="55" t="str">
        <f ca="1"/>
        <v/>
      </c>
      <c r="M83" s="63" t="str">
        <f ca="1"/>
        <v/>
      </c>
      <c r="N83" s="55" t="str">
        <f ca="1"/>
        <v/>
      </c>
      <c r="O83" s="57" t="str">
        <f ca="1"/>
        <v/>
      </c>
    </row>
    <row r="84" spans="2:15" s="68" customFormat="1" x14ac:dyDescent="0.25">
      <c r="B84" s="64" t="str">
        <f ca="1"/>
        <v/>
      </c>
      <c r="C84" s="52" t="str">
        <f ca="1"/>
        <v/>
      </c>
      <c r="D84" s="50" t="str">
        <f ca="1"/>
        <v/>
      </c>
      <c r="E84" s="50" t="str">
        <f ca="1"/>
        <v/>
      </c>
      <c r="F84" s="52" t="str">
        <f ca="1"/>
        <v/>
      </c>
      <c r="G84" s="52" t="str">
        <f ca="1"/>
        <v/>
      </c>
      <c r="H84" s="52" t="str">
        <f ca="1"/>
        <v/>
      </c>
      <c r="I84" s="52" t="str">
        <f ca="1"/>
        <v/>
      </c>
      <c r="J84" s="52" t="str">
        <f ca="1"/>
        <v/>
      </c>
      <c r="K84" s="52" t="str">
        <f ca="1"/>
        <v/>
      </c>
      <c r="L84" s="52" t="str">
        <f ca="1"/>
        <v/>
      </c>
      <c r="M84" s="53" t="str">
        <f ca="1"/>
        <v/>
      </c>
      <c r="N84" s="52" t="str">
        <f ca="1"/>
        <v/>
      </c>
      <c r="O84" s="54" t="str">
        <f ca="1"/>
        <v/>
      </c>
    </row>
    <row r="85" spans="2:15" s="68" customFormat="1" x14ac:dyDescent="0.25">
      <c r="B85" s="65" t="str">
        <f ca="1"/>
        <v/>
      </c>
      <c r="C85" s="55" t="str">
        <f ca="1"/>
        <v/>
      </c>
      <c r="D85" s="51" t="str">
        <f ca="1"/>
        <v/>
      </c>
      <c r="E85" s="51" t="str">
        <f ca="1"/>
        <v/>
      </c>
      <c r="F85" s="55" t="str">
        <f ca="1"/>
        <v/>
      </c>
      <c r="G85" s="55" t="str">
        <f ca="1"/>
        <v/>
      </c>
      <c r="H85" s="55" t="str">
        <f ca="1"/>
        <v/>
      </c>
      <c r="I85" s="55" t="str">
        <f ca="1"/>
        <v/>
      </c>
      <c r="J85" s="55" t="str">
        <f ca="1"/>
        <v/>
      </c>
      <c r="K85" s="55" t="str">
        <f ca="1"/>
        <v/>
      </c>
      <c r="L85" s="55" t="str">
        <f ca="1"/>
        <v/>
      </c>
      <c r="M85" s="63" t="str">
        <f ca="1"/>
        <v/>
      </c>
      <c r="N85" s="55" t="str">
        <f ca="1"/>
        <v/>
      </c>
      <c r="O85" s="57" t="str">
        <f ca="1"/>
        <v/>
      </c>
    </row>
    <row r="86" spans="2:15" s="68" customFormat="1" x14ac:dyDescent="0.25">
      <c r="B86" s="64" t="str">
        <f ca="1"/>
        <v/>
      </c>
      <c r="C86" s="52" t="str">
        <f ca="1"/>
        <v/>
      </c>
      <c r="D86" s="50" t="str">
        <f ca="1"/>
        <v/>
      </c>
      <c r="E86" s="50" t="str">
        <f ca="1"/>
        <v/>
      </c>
      <c r="F86" s="52" t="str">
        <f ca="1"/>
        <v/>
      </c>
      <c r="G86" s="52" t="str">
        <f ca="1"/>
        <v/>
      </c>
      <c r="H86" s="52" t="str">
        <f ca="1"/>
        <v/>
      </c>
      <c r="I86" s="52" t="str">
        <f ca="1"/>
        <v/>
      </c>
      <c r="J86" s="52" t="str">
        <f ca="1"/>
        <v/>
      </c>
      <c r="K86" s="52" t="str">
        <f ca="1"/>
        <v/>
      </c>
      <c r="L86" s="52" t="str">
        <f ca="1"/>
        <v/>
      </c>
      <c r="M86" s="53" t="str">
        <f ca="1"/>
        <v/>
      </c>
      <c r="N86" s="52" t="str">
        <f ca="1"/>
        <v/>
      </c>
      <c r="O86" s="54" t="str">
        <f ca="1"/>
        <v/>
      </c>
    </row>
    <row r="87" spans="2:15" s="68" customFormat="1" x14ac:dyDescent="0.25">
      <c r="B87" s="65" t="str">
        <f ca="1"/>
        <v/>
      </c>
      <c r="C87" s="55" t="str">
        <f ca="1"/>
        <v/>
      </c>
      <c r="D87" s="51" t="str">
        <f ca="1"/>
        <v/>
      </c>
      <c r="E87" s="51" t="str">
        <f ca="1"/>
        <v/>
      </c>
      <c r="F87" s="55" t="str">
        <f ca="1"/>
        <v/>
      </c>
      <c r="G87" s="55" t="str">
        <f ca="1"/>
        <v/>
      </c>
      <c r="H87" s="55" t="str">
        <f ca="1"/>
        <v/>
      </c>
      <c r="I87" s="55" t="str">
        <f ca="1"/>
        <v/>
      </c>
      <c r="J87" s="55" t="str">
        <f ca="1"/>
        <v/>
      </c>
      <c r="K87" s="55" t="str">
        <f ca="1"/>
        <v/>
      </c>
      <c r="L87" s="55" t="str">
        <f ca="1"/>
        <v/>
      </c>
      <c r="M87" s="63" t="str">
        <f ca="1"/>
        <v/>
      </c>
      <c r="N87" s="55" t="str">
        <f ca="1"/>
        <v/>
      </c>
      <c r="O87" s="57" t="str">
        <f ca="1"/>
        <v/>
      </c>
    </row>
    <row r="88" spans="2:15" s="68" customFormat="1" x14ac:dyDescent="0.25">
      <c r="B88" s="64" t="str">
        <f ca="1"/>
        <v/>
      </c>
      <c r="C88" s="52" t="str">
        <f ca="1"/>
        <v/>
      </c>
      <c r="D88" s="50" t="str">
        <f ca="1"/>
        <v/>
      </c>
      <c r="E88" s="50" t="str">
        <f ca="1"/>
        <v/>
      </c>
      <c r="F88" s="52" t="str">
        <f ca="1"/>
        <v/>
      </c>
      <c r="G88" s="52" t="str">
        <f ca="1"/>
        <v/>
      </c>
      <c r="H88" s="52" t="str">
        <f ca="1"/>
        <v/>
      </c>
      <c r="I88" s="52" t="str">
        <f ca="1"/>
        <v/>
      </c>
      <c r="J88" s="52" t="str">
        <f ca="1"/>
        <v/>
      </c>
      <c r="K88" s="52" t="str">
        <f ca="1"/>
        <v/>
      </c>
      <c r="L88" s="52" t="str">
        <f ca="1"/>
        <v/>
      </c>
      <c r="M88" s="53" t="str">
        <f ca="1"/>
        <v/>
      </c>
      <c r="N88" s="52" t="str">
        <f ca="1"/>
        <v/>
      </c>
      <c r="O88" s="54" t="str">
        <f ca="1"/>
        <v/>
      </c>
    </row>
    <row r="89" spans="2:15" s="68" customFormat="1" x14ac:dyDescent="0.25">
      <c r="B89" s="65" t="str">
        <f ca="1"/>
        <v/>
      </c>
      <c r="C89" s="55" t="str">
        <f ca="1"/>
        <v/>
      </c>
      <c r="D89" s="51" t="str">
        <f ca="1"/>
        <v/>
      </c>
      <c r="E89" s="51" t="str">
        <f ca="1"/>
        <v/>
      </c>
      <c r="F89" s="55" t="str">
        <f ca="1"/>
        <v/>
      </c>
      <c r="G89" s="55" t="str">
        <f ca="1"/>
        <v/>
      </c>
      <c r="H89" s="55" t="str">
        <f ca="1"/>
        <v/>
      </c>
      <c r="I89" s="55" t="str">
        <f ca="1"/>
        <v/>
      </c>
      <c r="J89" s="55" t="str">
        <f ca="1"/>
        <v/>
      </c>
      <c r="K89" s="55" t="str">
        <f ca="1"/>
        <v/>
      </c>
      <c r="L89" s="55" t="str">
        <f ca="1"/>
        <v/>
      </c>
      <c r="M89" s="63" t="str">
        <f ca="1"/>
        <v/>
      </c>
      <c r="N89" s="55" t="str">
        <f ca="1"/>
        <v/>
      </c>
      <c r="O89" s="57" t="str">
        <f ca="1"/>
        <v/>
      </c>
    </row>
    <row r="90" spans="2:15" s="68" customFormat="1" x14ac:dyDescent="0.25">
      <c r="B90" s="64" t="str">
        <f ca="1"/>
        <v/>
      </c>
      <c r="C90" s="52" t="str">
        <f ca="1"/>
        <v/>
      </c>
      <c r="D90" s="50" t="str">
        <f ca="1"/>
        <v/>
      </c>
      <c r="E90" s="50" t="str">
        <f ca="1"/>
        <v/>
      </c>
      <c r="F90" s="52" t="str">
        <f ca="1"/>
        <v/>
      </c>
      <c r="G90" s="52" t="str">
        <f ca="1"/>
        <v/>
      </c>
      <c r="H90" s="52" t="str">
        <f ca="1"/>
        <v/>
      </c>
      <c r="I90" s="52" t="str">
        <f ca="1"/>
        <v/>
      </c>
      <c r="J90" s="52" t="str">
        <f ca="1"/>
        <v/>
      </c>
      <c r="K90" s="52" t="str">
        <f ca="1"/>
        <v/>
      </c>
      <c r="L90" s="52" t="str">
        <f ca="1"/>
        <v/>
      </c>
      <c r="M90" s="53" t="str">
        <f ca="1"/>
        <v/>
      </c>
      <c r="N90" s="52" t="str">
        <f ca="1"/>
        <v/>
      </c>
      <c r="O90" s="54" t="str">
        <f ca="1"/>
        <v/>
      </c>
    </row>
    <row r="91" spans="2:15" s="68" customFormat="1" x14ac:dyDescent="0.25">
      <c r="B91" s="65" t="str">
        <f ca="1"/>
        <v/>
      </c>
      <c r="C91" s="55" t="str">
        <f ca="1"/>
        <v/>
      </c>
      <c r="D91" s="51" t="str">
        <f ca="1"/>
        <v/>
      </c>
      <c r="E91" s="51" t="str">
        <f ca="1"/>
        <v/>
      </c>
      <c r="F91" s="55" t="str">
        <f ca="1"/>
        <v/>
      </c>
      <c r="G91" s="55" t="str">
        <f ca="1"/>
        <v/>
      </c>
      <c r="H91" s="55" t="str">
        <f ca="1"/>
        <v/>
      </c>
      <c r="I91" s="55" t="str">
        <f ca="1"/>
        <v/>
      </c>
      <c r="J91" s="55" t="str">
        <f ca="1"/>
        <v/>
      </c>
      <c r="K91" s="55" t="str">
        <f ca="1"/>
        <v/>
      </c>
      <c r="L91" s="55" t="str">
        <f ca="1"/>
        <v/>
      </c>
      <c r="M91" s="63" t="str">
        <f ca="1"/>
        <v/>
      </c>
      <c r="N91" s="55" t="str">
        <f ca="1"/>
        <v/>
      </c>
      <c r="O91" s="57" t="str">
        <f ca="1"/>
        <v/>
      </c>
    </row>
    <row r="92" spans="2:15" s="68" customFormat="1" x14ac:dyDescent="0.25">
      <c r="B92" s="64" t="str">
        <f ca="1"/>
        <v/>
      </c>
      <c r="C92" s="52" t="str">
        <f ca="1"/>
        <v/>
      </c>
      <c r="D92" s="50" t="str">
        <f ca="1"/>
        <v/>
      </c>
      <c r="E92" s="50" t="str">
        <f ca="1"/>
        <v/>
      </c>
      <c r="F92" s="52" t="str">
        <f ca="1"/>
        <v/>
      </c>
      <c r="G92" s="52" t="str">
        <f ca="1"/>
        <v/>
      </c>
      <c r="H92" s="52" t="str">
        <f ca="1"/>
        <v/>
      </c>
      <c r="I92" s="52" t="str">
        <f ca="1"/>
        <v/>
      </c>
      <c r="J92" s="52" t="str">
        <f ca="1"/>
        <v/>
      </c>
      <c r="K92" s="52" t="str">
        <f ca="1"/>
        <v/>
      </c>
      <c r="L92" s="52" t="str">
        <f ca="1"/>
        <v/>
      </c>
      <c r="M92" s="53" t="str">
        <f ca="1"/>
        <v/>
      </c>
      <c r="N92" s="52" t="str">
        <f ca="1"/>
        <v/>
      </c>
      <c r="O92" s="54" t="str">
        <f ca="1"/>
        <v/>
      </c>
    </row>
    <row r="93" spans="2:15" s="68" customFormat="1" x14ac:dyDescent="0.25">
      <c r="B93" s="65" t="str">
        <f ca="1"/>
        <v/>
      </c>
      <c r="C93" s="55" t="str">
        <f ca="1"/>
        <v/>
      </c>
      <c r="D93" s="51" t="str">
        <f ca="1"/>
        <v/>
      </c>
      <c r="E93" s="51" t="str">
        <f ca="1"/>
        <v/>
      </c>
      <c r="F93" s="55" t="str">
        <f ca="1"/>
        <v/>
      </c>
      <c r="G93" s="55" t="str">
        <f ca="1"/>
        <v/>
      </c>
      <c r="H93" s="55" t="str">
        <f ca="1"/>
        <v/>
      </c>
      <c r="I93" s="55" t="str">
        <f ca="1"/>
        <v/>
      </c>
      <c r="J93" s="55" t="str">
        <f ca="1"/>
        <v/>
      </c>
      <c r="K93" s="55" t="str">
        <f ca="1"/>
        <v/>
      </c>
      <c r="L93" s="55" t="str">
        <f ca="1"/>
        <v/>
      </c>
      <c r="M93" s="63" t="str">
        <f ca="1"/>
        <v/>
      </c>
      <c r="N93" s="55" t="str">
        <f ca="1"/>
        <v/>
      </c>
      <c r="O93" s="57" t="str">
        <f ca="1"/>
        <v/>
      </c>
    </row>
    <row r="94" spans="2:15" s="68" customFormat="1" x14ac:dyDescent="0.25">
      <c r="B94" s="64" t="str">
        <f ca="1"/>
        <v/>
      </c>
      <c r="C94" s="52" t="str">
        <f ca="1"/>
        <v/>
      </c>
      <c r="D94" s="50" t="str">
        <f ca="1"/>
        <v/>
      </c>
      <c r="E94" s="50" t="str">
        <f ca="1"/>
        <v/>
      </c>
      <c r="F94" s="52" t="str">
        <f ca="1"/>
        <v/>
      </c>
      <c r="G94" s="52" t="str">
        <f ca="1"/>
        <v/>
      </c>
      <c r="H94" s="52" t="str">
        <f ca="1"/>
        <v/>
      </c>
      <c r="I94" s="52" t="str">
        <f ca="1"/>
        <v/>
      </c>
      <c r="J94" s="52" t="str">
        <f ca="1"/>
        <v/>
      </c>
      <c r="K94" s="52" t="str">
        <f ca="1"/>
        <v/>
      </c>
      <c r="L94" s="52" t="str">
        <f ca="1"/>
        <v/>
      </c>
      <c r="M94" s="53" t="str">
        <f ca="1"/>
        <v/>
      </c>
      <c r="N94" s="52" t="str">
        <f ca="1"/>
        <v/>
      </c>
      <c r="O94" s="54" t="str">
        <f ca="1"/>
        <v/>
      </c>
    </row>
    <row r="95" spans="2:15" s="68" customFormat="1" x14ac:dyDescent="0.25">
      <c r="B95" s="65" t="str">
        <f ca="1"/>
        <v/>
      </c>
      <c r="C95" s="55" t="str">
        <f ca="1"/>
        <v/>
      </c>
      <c r="D95" s="51" t="str">
        <f ca="1"/>
        <v/>
      </c>
      <c r="E95" s="51" t="str">
        <f ca="1"/>
        <v/>
      </c>
      <c r="F95" s="55" t="str">
        <f ca="1"/>
        <v/>
      </c>
      <c r="G95" s="55" t="str">
        <f ca="1"/>
        <v/>
      </c>
      <c r="H95" s="55" t="str">
        <f ca="1"/>
        <v/>
      </c>
      <c r="I95" s="55" t="str">
        <f ca="1"/>
        <v/>
      </c>
      <c r="J95" s="55" t="str">
        <f ca="1"/>
        <v/>
      </c>
      <c r="K95" s="55" t="str">
        <f ca="1"/>
        <v/>
      </c>
      <c r="L95" s="55" t="str">
        <f ca="1"/>
        <v/>
      </c>
      <c r="M95" s="63" t="str">
        <f ca="1"/>
        <v/>
      </c>
      <c r="N95" s="55" t="str">
        <f ca="1"/>
        <v/>
      </c>
      <c r="O95" s="57" t="str">
        <f ca="1"/>
        <v/>
      </c>
    </row>
    <row r="96" spans="2:15" s="68" customFormat="1" x14ac:dyDescent="0.25">
      <c r="B96" s="64" t="str">
        <f ca="1"/>
        <v/>
      </c>
      <c r="C96" s="52" t="str">
        <f ca="1"/>
        <v/>
      </c>
      <c r="D96" s="50" t="str">
        <f ca="1"/>
        <v/>
      </c>
      <c r="E96" s="50" t="str">
        <f ca="1"/>
        <v/>
      </c>
      <c r="F96" s="52" t="str">
        <f ca="1"/>
        <v/>
      </c>
      <c r="G96" s="52" t="str">
        <f ca="1"/>
        <v/>
      </c>
      <c r="H96" s="52" t="str">
        <f ca="1"/>
        <v/>
      </c>
      <c r="I96" s="52" t="str">
        <f ca="1"/>
        <v/>
      </c>
      <c r="J96" s="52" t="str">
        <f ca="1"/>
        <v/>
      </c>
      <c r="K96" s="52" t="str">
        <f ca="1"/>
        <v/>
      </c>
      <c r="L96" s="52" t="str">
        <f ca="1"/>
        <v/>
      </c>
      <c r="M96" s="53" t="str">
        <f ca="1"/>
        <v/>
      </c>
      <c r="N96" s="52" t="str">
        <f ca="1"/>
        <v/>
      </c>
      <c r="O96" s="54" t="str">
        <f ca="1"/>
        <v/>
      </c>
    </row>
    <row r="97" spans="2:15" s="68" customFormat="1" x14ac:dyDescent="0.25">
      <c r="B97" s="65" t="str">
        <f ca="1"/>
        <v/>
      </c>
      <c r="C97" s="55" t="str">
        <f ca="1"/>
        <v/>
      </c>
      <c r="D97" s="51" t="str">
        <f ca="1"/>
        <v/>
      </c>
      <c r="E97" s="51" t="str">
        <f ca="1"/>
        <v/>
      </c>
      <c r="F97" s="55" t="str">
        <f ca="1"/>
        <v/>
      </c>
      <c r="G97" s="55" t="str">
        <f ca="1"/>
        <v/>
      </c>
      <c r="H97" s="55" t="str">
        <f ca="1"/>
        <v/>
      </c>
      <c r="I97" s="55" t="str">
        <f ca="1"/>
        <v/>
      </c>
      <c r="J97" s="55" t="str">
        <f ca="1"/>
        <v/>
      </c>
      <c r="K97" s="55" t="str">
        <f ca="1"/>
        <v/>
      </c>
      <c r="L97" s="55" t="str">
        <f ca="1"/>
        <v/>
      </c>
      <c r="M97" s="63" t="str">
        <f ca="1"/>
        <v/>
      </c>
      <c r="N97" s="55" t="str">
        <f ca="1"/>
        <v/>
      </c>
      <c r="O97" s="57" t="str">
        <f ca="1"/>
        <v/>
      </c>
    </row>
    <row r="98" spans="2:15" s="68" customFormat="1" x14ac:dyDescent="0.25">
      <c r="B98" s="64" t="str">
        <f ca="1"/>
        <v/>
      </c>
      <c r="C98" s="52" t="str">
        <f ca="1"/>
        <v/>
      </c>
      <c r="D98" s="50" t="str">
        <f ca="1"/>
        <v/>
      </c>
      <c r="E98" s="50" t="str">
        <f ca="1"/>
        <v/>
      </c>
      <c r="F98" s="52" t="str">
        <f ca="1"/>
        <v/>
      </c>
      <c r="G98" s="52" t="str">
        <f ca="1"/>
        <v/>
      </c>
      <c r="H98" s="52" t="str">
        <f ca="1"/>
        <v/>
      </c>
      <c r="I98" s="52" t="str">
        <f ca="1"/>
        <v/>
      </c>
      <c r="J98" s="52" t="str">
        <f ca="1"/>
        <v/>
      </c>
      <c r="K98" s="52" t="str">
        <f ca="1"/>
        <v/>
      </c>
      <c r="L98" s="52" t="str">
        <f ca="1"/>
        <v/>
      </c>
      <c r="M98" s="53" t="str">
        <f ca="1"/>
        <v/>
      </c>
      <c r="N98" s="52" t="str">
        <f ca="1"/>
        <v/>
      </c>
      <c r="O98" s="54" t="str">
        <f ca="1"/>
        <v/>
      </c>
    </row>
    <row r="99" spans="2:15" s="68" customFormat="1" x14ac:dyDescent="0.25">
      <c r="B99" s="65" t="str">
        <f ca="1"/>
        <v/>
      </c>
      <c r="C99" s="55" t="str">
        <f ca="1"/>
        <v/>
      </c>
      <c r="D99" s="51" t="str">
        <f ca="1"/>
        <v/>
      </c>
      <c r="E99" s="51" t="str">
        <f ca="1"/>
        <v/>
      </c>
      <c r="F99" s="55" t="str">
        <f ca="1"/>
        <v/>
      </c>
      <c r="G99" s="55" t="str">
        <f ca="1"/>
        <v/>
      </c>
      <c r="H99" s="55" t="str">
        <f ca="1"/>
        <v/>
      </c>
      <c r="I99" s="55" t="str">
        <f ca="1"/>
        <v/>
      </c>
      <c r="J99" s="55" t="str">
        <f ca="1"/>
        <v/>
      </c>
      <c r="K99" s="55" t="str">
        <f ca="1"/>
        <v/>
      </c>
      <c r="L99" s="55" t="str">
        <f ca="1"/>
        <v/>
      </c>
      <c r="M99" s="63" t="str">
        <f ca="1"/>
        <v/>
      </c>
      <c r="N99" s="55" t="str">
        <f ca="1"/>
        <v/>
      </c>
      <c r="O99" s="57" t="str">
        <f ca="1"/>
        <v/>
      </c>
    </row>
    <row r="100" spans="2:15" s="68" customFormat="1" x14ac:dyDescent="0.25">
      <c r="B100" s="64" t="str">
        <f ca="1"/>
        <v/>
      </c>
      <c r="C100" s="52" t="str">
        <f ca="1"/>
        <v/>
      </c>
      <c r="D100" s="50" t="str">
        <f ca="1"/>
        <v/>
      </c>
      <c r="E100" s="50" t="str">
        <f ca="1"/>
        <v/>
      </c>
      <c r="F100" s="52" t="str">
        <f ca="1"/>
        <v/>
      </c>
      <c r="G100" s="52" t="str">
        <f ca="1"/>
        <v/>
      </c>
      <c r="H100" s="52" t="str">
        <f ca="1"/>
        <v/>
      </c>
      <c r="I100" s="52" t="str">
        <f ca="1"/>
        <v/>
      </c>
      <c r="J100" s="52" t="str">
        <f ca="1"/>
        <v/>
      </c>
      <c r="K100" s="52" t="str">
        <f ca="1"/>
        <v/>
      </c>
      <c r="L100" s="52" t="str">
        <f ca="1"/>
        <v/>
      </c>
      <c r="M100" s="53" t="str">
        <f ca="1"/>
        <v/>
      </c>
      <c r="N100" s="52" t="str">
        <f ca="1"/>
        <v/>
      </c>
      <c r="O100" s="54" t="str">
        <f ca="1"/>
        <v/>
      </c>
    </row>
  </sheetData>
  <sheetProtection algorithmName="SHA-512" hashValue="M604uh2KzAIhAuJNz31n+oMnpG87r0KBd6VRHeT2b8orQREv7cy0XG5CBOdyFtYOjxkKYT/DKT7bjlywGLw4xw==" saltValue="pF9Eqo2KPvKFgNbwe/Ayiw==" spinCount="100000" sheet="1" objects="1" scenarios="1"/>
  <mergeCells count="4">
    <mergeCell ref="F8:G8"/>
    <mergeCell ref="H8:I8"/>
    <mergeCell ref="J8:K8"/>
    <mergeCell ref="L8:N8"/>
  </mergeCells>
  <pageMargins left="0.39370078740157483" right="0.39370078740157483" top="0.39370078740157483" bottom="0.59055118110236227" header="0.19685039370078741" footer="0.39370078740157483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4187-B1B5-4BEB-86A8-442DC5C85B6E}">
  <sheetPr codeName="Feuil1">
    <pageSetUpPr fitToPage="1"/>
  </sheetPr>
  <dimension ref="A2:K95"/>
  <sheetViews>
    <sheetView showGridLines="0" tabSelected="1" zoomScale="90" zoomScaleNormal="90" zoomScaleSheetLayoutView="90" workbookViewId="0">
      <selection activeCell="B22" sqref="B22:H23"/>
    </sheetView>
  </sheetViews>
  <sheetFormatPr baseColWidth="10" defaultColWidth="20.5703125" defaultRowHeight="15.75" x14ac:dyDescent="0.25"/>
  <cols>
    <col min="1" max="1" width="5.7109375" style="37" customWidth="1"/>
    <col min="2" max="3" width="20.7109375" style="26" customWidth="1"/>
    <col min="4" max="8" width="20.7109375" style="27" customWidth="1"/>
    <col min="9" max="9" width="20.7109375" style="28" customWidth="1"/>
    <col min="10" max="10" width="5.7109375" style="10" customWidth="1"/>
    <col min="11" max="11" width="20.7109375" style="6" customWidth="1"/>
    <col min="12" max="16384" width="20.5703125" style="10"/>
  </cols>
  <sheetData>
    <row r="2" spans="2:9" ht="80.099999999999994" customHeight="1" x14ac:dyDescent="0.25"/>
    <row r="3" spans="2:9" ht="16.5" thickBot="1" x14ac:dyDescent="0.3"/>
    <row r="4" spans="2:9" ht="20.25" thickTop="1" thickBot="1" x14ac:dyDescent="0.35">
      <c r="B4" s="91" t="s">
        <v>0</v>
      </c>
      <c r="C4" s="38"/>
      <c r="D4" s="39"/>
      <c r="E4" s="39"/>
      <c r="F4" s="39"/>
      <c r="G4" s="39"/>
      <c r="H4" s="39"/>
      <c r="I4" s="40"/>
    </row>
    <row r="5" spans="2:9" ht="16.5" thickTop="1" x14ac:dyDescent="0.25"/>
    <row r="6" spans="2:9" ht="18.75" x14ac:dyDescent="0.3">
      <c r="B6" s="165" t="s">
        <v>66</v>
      </c>
      <c r="C6" s="165"/>
      <c r="D6" s="165"/>
      <c r="E6" s="165"/>
      <c r="F6" s="165"/>
      <c r="G6" s="165"/>
      <c r="H6" s="165"/>
      <c r="I6" s="165"/>
    </row>
    <row r="7" spans="2:9" ht="16.5" thickBot="1" x14ac:dyDescent="0.3"/>
    <row r="8" spans="2:9" ht="17.25" thickTop="1" thickBot="1" x14ac:dyDescent="0.3">
      <c r="B8" s="103" t="s">
        <v>32</v>
      </c>
      <c r="C8" s="103"/>
      <c r="D8" s="76" t="str" cm="1">
        <f t="array" aca="1" ref="D8" ca="1">MID(CELL("nomfichier",A1),FIND("]",CELL("nomfichier",A1))+1,20)</f>
        <v>IDFxxxxxx</v>
      </c>
      <c r="E8" s="77"/>
      <c r="F8" s="77"/>
      <c r="G8" s="77"/>
      <c r="H8" s="77"/>
      <c r="I8" s="77"/>
    </row>
    <row r="9" spans="2:9" ht="15" customHeight="1" thickTop="1" thickBot="1" x14ac:dyDescent="0.3">
      <c r="B9" s="103" t="s">
        <v>53</v>
      </c>
      <c r="C9" s="103"/>
      <c r="D9" s="170" t="s">
        <v>36</v>
      </c>
      <c r="E9" s="171"/>
      <c r="F9" s="171"/>
      <c r="G9" s="171"/>
      <c r="H9" s="171"/>
      <c r="I9" s="172"/>
    </row>
    <row r="10" spans="2:9" ht="15" customHeight="1" thickTop="1" thickBot="1" x14ac:dyDescent="0.3">
      <c r="B10" s="103" t="s">
        <v>34</v>
      </c>
      <c r="C10" s="103"/>
      <c r="D10" s="170" t="s">
        <v>33</v>
      </c>
      <c r="E10" s="171"/>
      <c r="F10" s="171"/>
      <c r="G10" s="171"/>
      <c r="H10" s="171"/>
      <c r="I10" s="172"/>
    </row>
    <row r="11" spans="2:9" ht="15" customHeight="1" thickTop="1" thickBot="1" x14ac:dyDescent="0.3">
      <c r="B11" s="103" t="s">
        <v>83</v>
      </c>
      <c r="C11" s="103"/>
      <c r="D11" s="173"/>
      <c r="E11" s="174"/>
      <c r="F11" s="77" t="s">
        <v>85</v>
      </c>
      <c r="G11" s="66"/>
      <c r="H11" s="77"/>
      <c r="I11" s="77"/>
    </row>
    <row r="12" spans="2:9" ht="15" customHeight="1" thickTop="1" thickBot="1" x14ac:dyDescent="0.3">
      <c r="B12" s="103" t="s">
        <v>35</v>
      </c>
      <c r="C12" s="103"/>
      <c r="D12" s="76" t="s">
        <v>86</v>
      </c>
      <c r="E12" s="76" t="s">
        <v>87</v>
      </c>
      <c r="F12" s="77"/>
      <c r="G12" s="77"/>
      <c r="H12" s="77"/>
      <c r="I12" s="77"/>
    </row>
    <row r="13" spans="2:9" ht="15" customHeight="1" thickTop="1" thickBot="1" x14ac:dyDescent="0.3">
      <c r="B13" s="103" t="s">
        <v>37</v>
      </c>
      <c r="C13" s="103"/>
      <c r="D13" s="147">
        <v>44562</v>
      </c>
      <c r="E13" s="104"/>
      <c r="F13" s="77"/>
      <c r="G13" s="77"/>
      <c r="H13" s="77"/>
      <c r="I13" s="77"/>
    </row>
    <row r="14" spans="2:9" ht="17.25" thickTop="1" thickBot="1" x14ac:dyDescent="0.3"/>
    <row r="15" spans="2:9" ht="16.5" thickTop="1" x14ac:dyDescent="0.25">
      <c r="B15" s="166" t="s">
        <v>8</v>
      </c>
      <c r="C15" s="167"/>
      <c r="D15" s="167"/>
      <c r="E15" s="167"/>
      <c r="F15" s="167"/>
      <c r="G15" s="167"/>
      <c r="H15" s="167"/>
      <c r="I15" s="98"/>
    </row>
    <row r="16" spans="2:9" ht="16.5" thickBot="1" x14ac:dyDescent="0.3">
      <c r="B16" s="168"/>
      <c r="C16" s="169"/>
      <c r="D16" s="169"/>
      <c r="E16" s="169"/>
      <c r="F16" s="169"/>
      <c r="G16" s="169"/>
      <c r="H16" s="169"/>
      <c r="I16" s="99"/>
    </row>
    <row r="17" spans="1:11" ht="17.25" customHeight="1" thickTop="1" x14ac:dyDescent="0.25">
      <c r="B17" s="177" t="s">
        <v>24</v>
      </c>
      <c r="C17" s="178"/>
      <c r="D17" s="178"/>
      <c r="E17" s="178"/>
      <c r="F17" s="178"/>
      <c r="G17" s="178"/>
      <c r="H17" s="178"/>
      <c r="I17" s="100" t="s">
        <v>52</v>
      </c>
    </row>
    <row r="18" spans="1:11" ht="16.5" thickBot="1" x14ac:dyDescent="0.3">
      <c r="B18" s="179"/>
      <c r="C18" s="180"/>
      <c r="D18" s="180"/>
      <c r="E18" s="180"/>
      <c r="F18" s="180"/>
      <c r="G18" s="180"/>
      <c r="H18" s="180"/>
      <c r="I18" s="29">
        <v>6</v>
      </c>
    </row>
    <row r="19" spans="1:11" s="42" customFormat="1" ht="17.25" customHeight="1" thickTop="1" thickBot="1" x14ac:dyDescent="0.3">
      <c r="A19" s="41"/>
      <c r="B19" s="92"/>
      <c r="C19" s="181" t="s">
        <v>1</v>
      </c>
      <c r="D19" s="181"/>
      <c r="E19" s="181"/>
      <c r="F19" s="181"/>
      <c r="G19" s="181"/>
      <c r="H19" s="181"/>
      <c r="I19" s="44"/>
      <c r="K19" s="24" t="str">
        <f>IF(ISBLANK(I19),"Attention ! A compléter.","")</f>
        <v>Attention ! A compléter.</v>
      </c>
    </row>
    <row r="20" spans="1:11" s="42" customFormat="1" ht="17.25" customHeight="1" thickTop="1" thickBot="1" x14ac:dyDescent="0.3">
      <c r="A20" s="41"/>
      <c r="B20" s="93"/>
      <c r="C20" s="182" t="s">
        <v>2</v>
      </c>
      <c r="D20" s="183"/>
      <c r="E20" s="183"/>
      <c r="F20" s="183"/>
      <c r="G20" s="183"/>
      <c r="H20" s="183"/>
      <c r="I20" s="45"/>
      <c r="K20" s="24" t="str">
        <f t="shared" ref="K20:K56" si="0">IF(ISBLANK(I20),"Attention ! A compléter.","")</f>
        <v>Attention ! A compléter.</v>
      </c>
    </row>
    <row r="21" spans="1:11" s="42" customFormat="1" ht="17.25" customHeight="1" thickTop="1" thickBot="1" x14ac:dyDescent="0.3">
      <c r="A21" s="41"/>
      <c r="B21" s="94"/>
      <c r="C21" s="175" t="s">
        <v>3</v>
      </c>
      <c r="D21" s="176"/>
      <c r="E21" s="176"/>
      <c r="F21" s="176"/>
      <c r="G21" s="176"/>
      <c r="H21" s="176"/>
      <c r="I21" s="46"/>
      <c r="K21" s="24" t="str">
        <f t="shared" si="0"/>
        <v>Attention ! A compléter.</v>
      </c>
    </row>
    <row r="22" spans="1:11" ht="17.25" customHeight="1" thickTop="1" x14ac:dyDescent="0.25">
      <c r="B22" s="179" t="s">
        <v>25</v>
      </c>
      <c r="C22" s="180"/>
      <c r="D22" s="180"/>
      <c r="E22" s="180"/>
      <c r="F22" s="180"/>
      <c r="G22" s="180"/>
      <c r="H22" s="180"/>
      <c r="I22" s="101"/>
      <c r="K22" s="24"/>
    </row>
    <row r="23" spans="1:11" ht="16.5" thickBot="1" x14ac:dyDescent="0.3">
      <c r="B23" s="179"/>
      <c r="C23" s="180"/>
      <c r="D23" s="180"/>
      <c r="E23" s="180"/>
      <c r="F23" s="180"/>
      <c r="G23" s="180"/>
      <c r="H23" s="180"/>
      <c r="I23" s="29"/>
      <c r="K23" s="24"/>
    </row>
    <row r="24" spans="1:11" ht="17.25" customHeight="1" thickTop="1" thickBot="1" x14ac:dyDescent="0.3">
      <c r="A24" s="41"/>
      <c r="B24" s="92"/>
      <c r="C24" s="181" t="s">
        <v>9</v>
      </c>
      <c r="D24" s="184"/>
      <c r="E24" s="184"/>
      <c r="F24" s="184"/>
      <c r="G24" s="184"/>
      <c r="H24" s="184"/>
      <c r="I24" s="44"/>
      <c r="K24" s="24" t="str">
        <f t="shared" si="0"/>
        <v>Attention ! A compléter.</v>
      </c>
    </row>
    <row r="25" spans="1:11" ht="17.25" customHeight="1" thickTop="1" thickBot="1" x14ac:dyDescent="0.3">
      <c r="A25" s="41"/>
      <c r="B25" s="93"/>
      <c r="C25" s="182" t="s">
        <v>10</v>
      </c>
      <c r="D25" s="183"/>
      <c r="E25" s="183"/>
      <c r="F25" s="183"/>
      <c r="G25" s="183"/>
      <c r="H25" s="183"/>
      <c r="I25" s="45"/>
      <c r="K25" s="24" t="str">
        <f t="shared" si="0"/>
        <v>Attention ! A compléter.</v>
      </c>
    </row>
    <row r="26" spans="1:11" ht="17.25" customHeight="1" thickTop="1" thickBot="1" x14ac:dyDescent="0.3">
      <c r="A26" s="41"/>
      <c r="B26" s="94"/>
      <c r="C26" s="175" t="s">
        <v>11</v>
      </c>
      <c r="D26" s="176"/>
      <c r="E26" s="176"/>
      <c r="F26" s="176"/>
      <c r="G26" s="176"/>
      <c r="H26" s="176"/>
      <c r="I26" s="46"/>
      <c r="K26" s="24" t="str">
        <f t="shared" si="0"/>
        <v>Attention ! A compléter.</v>
      </c>
    </row>
    <row r="27" spans="1:11" ht="17.25" customHeight="1" thickTop="1" x14ac:dyDescent="0.25">
      <c r="B27" s="179" t="s">
        <v>26</v>
      </c>
      <c r="C27" s="180"/>
      <c r="D27" s="180"/>
      <c r="E27" s="180"/>
      <c r="F27" s="180"/>
      <c r="G27" s="180"/>
      <c r="H27" s="180"/>
      <c r="I27" s="101"/>
      <c r="K27" s="24"/>
    </row>
    <row r="28" spans="1:11" ht="16.5" thickBot="1" x14ac:dyDescent="0.3">
      <c r="B28" s="179"/>
      <c r="C28" s="180"/>
      <c r="D28" s="180"/>
      <c r="E28" s="180"/>
      <c r="F28" s="180"/>
      <c r="G28" s="180"/>
      <c r="H28" s="180"/>
      <c r="I28" s="29"/>
      <c r="K28" s="24"/>
    </row>
    <row r="29" spans="1:11" ht="17.25" thickTop="1" thickBot="1" x14ac:dyDescent="0.3">
      <c r="A29" s="41"/>
      <c r="B29" s="92"/>
      <c r="C29" s="181" t="s">
        <v>12</v>
      </c>
      <c r="D29" s="184"/>
      <c r="E29" s="184"/>
      <c r="F29" s="184"/>
      <c r="G29" s="184"/>
      <c r="H29" s="184"/>
      <c r="I29" s="44"/>
      <c r="K29" s="24" t="str">
        <f t="shared" si="0"/>
        <v>Attention ! A compléter.</v>
      </c>
    </row>
    <row r="30" spans="1:11" ht="17.25" customHeight="1" thickTop="1" thickBot="1" x14ac:dyDescent="0.3">
      <c r="A30" s="41"/>
      <c r="B30" s="93"/>
      <c r="C30" s="182" t="s">
        <v>13</v>
      </c>
      <c r="D30" s="183"/>
      <c r="E30" s="183"/>
      <c r="F30" s="183"/>
      <c r="G30" s="183"/>
      <c r="H30" s="183"/>
      <c r="I30" s="45"/>
      <c r="K30" s="24" t="str">
        <f t="shared" si="0"/>
        <v>Attention ! A compléter.</v>
      </c>
    </row>
    <row r="31" spans="1:11" ht="17.25" customHeight="1" thickTop="1" thickBot="1" x14ac:dyDescent="0.3">
      <c r="A31" s="41"/>
      <c r="B31" s="94"/>
      <c r="C31" s="175" t="s">
        <v>14</v>
      </c>
      <c r="D31" s="176"/>
      <c r="E31" s="176"/>
      <c r="F31" s="176"/>
      <c r="G31" s="176"/>
      <c r="H31" s="176"/>
      <c r="I31" s="46"/>
      <c r="K31" s="24" t="str">
        <f t="shared" si="0"/>
        <v>Attention ! A compléter.</v>
      </c>
    </row>
    <row r="32" spans="1:11" ht="17.25" customHeight="1" thickTop="1" x14ac:dyDescent="0.25">
      <c r="B32" s="179" t="s">
        <v>54</v>
      </c>
      <c r="C32" s="180"/>
      <c r="D32" s="180"/>
      <c r="E32" s="180"/>
      <c r="F32" s="180"/>
      <c r="G32" s="180"/>
      <c r="H32" s="180"/>
      <c r="I32" s="101"/>
      <c r="K32" s="24"/>
    </row>
    <row r="33" spans="1:11" ht="16.5" thickBot="1" x14ac:dyDescent="0.3">
      <c r="B33" s="179"/>
      <c r="C33" s="180"/>
      <c r="D33" s="180"/>
      <c r="E33" s="180"/>
      <c r="F33" s="180"/>
      <c r="G33" s="180"/>
      <c r="H33" s="180"/>
      <c r="I33" s="29"/>
      <c r="K33" s="24"/>
    </row>
    <row r="34" spans="1:11" ht="17.25" customHeight="1" thickTop="1" thickBot="1" x14ac:dyDescent="0.3">
      <c r="A34" s="41"/>
      <c r="B34" s="92"/>
      <c r="C34" s="181" t="s">
        <v>15</v>
      </c>
      <c r="D34" s="181"/>
      <c r="E34" s="181"/>
      <c r="F34" s="181"/>
      <c r="G34" s="181"/>
      <c r="H34" s="181"/>
      <c r="I34" s="44"/>
      <c r="K34" s="24" t="str">
        <f t="shared" si="0"/>
        <v>Attention ! A compléter.</v>
      </c>
    </row>
    <row r="35" spans="1:11" ht="17.25" customHeight="1" thickTop="1" thickBot="1" x14ac:dyDescent="0.3">
      <c r="A35" s="41"/>
      <c r="B35" s="93"/>
      <c r="C35" s="182" t="s">
        <v>16</v>
      </c>
      <c r="D35" s="183"/>
      <c r="E35" s="183"/>
      <c r="F35" s="183"/>
      <c r="G35" s="183"/>
      <c r="H35" s="183"/>
      <c r="I35" s="45"/>
      <c r="K35" s="24" t="str">
        <f t="shared" si="0"/>
        <v>Attention ! A compléter.</v>
      </c>
    </row>
    <row r="36" spans="1:11" ht="17.25" customHeight="1" thickTop="1" thickBot="1" x14ac:dyDescent="0.3">
      <c r="A36" s="41"/>
      <c r="B36" s="93"/>
      <c r="C36" s="182" t="s">
        <v>38</v>
      </c>
      <c r="D36" s="183"/>
      <c r="E36" s="183"/>
      <c r="F36" s="183"/>
      <c r="G36" s="183"/>
      <c r="H36" s="183"/>
      <c r="I36" s="45"/>
      <c r="K36" s="24" t="str">
        <f t="shared" si="0"/>
        <v>Attention ! A compléter.</v>
      </c>
    </row>
    <row r="37" spans="1:11" ht="17.25" customHeight="1" thickTop="1" thickBot="1" x14ac:dyDescent="0.3">
      <c r="A37" s="41"/>
      <c r="B37" s="94"/>
      <c r="C37" s="175" t="s">
        <v>17</v>
      </c>
      <c r="D37" s="176"/>
      <c r="E37" s="176"/>
      <c r="F37" s="176"/>
      <c r="G37" s="176"/>
      <c r="H37" s="176"/>
      <c r="I37" s="46"/>
      <c r="K37" s="24" t="str">
        <f t="shared" si="0"/>
        <v>Attention ! A compléter.</v>
      </c>
    </row>
    <row r="38" spans="1:11" ht="17.25" customHeight="1" thickTop="1" x14ac:dyDescent="0.25">
      <c r="B38" s="179" t="s">
        <v>55</v>
      </c>
      <c r="C38" s="180"/>
      <c r="D38" s="180"/>
      <c r="E38" s="180"/>
      <c r="F38" s="180"/>
      <c r="G38" s="180"/>
      <c r="H38" s="180"/>
      <c r="I38" s="101"/>
      <c r="K38" s="24"/>
    </row>
    <row r="39" spans="1:11" ht="16.5" thickBot="1" x14ac:dyDescent="0.3">
      <c r="B39" s="179"/>
      <c r="C39" s="180"/>
      <c r="D39" s="180"/>
      <c r="E39" s="180"/>
      <c r="F39" s="180"/>
      <c r="G39" s="180"/>
      <c r="H39" s="180"/>
      <c r="I39" s="29"/>
      <c r="K39" s="24"/>
    </row>
    <row r="40" spans="1:11" ht="17.25" customHeight="1" thickTop="1" thickBot="1" x14ac:dyDescent="0.3">
      <c r="A40" s="41"/>
      <c r="B40" s="92"/>
      <c r="C40" s="181" t="s">
        <v>18</v>
      </c>
      <c r="D40" s="184"/>
      <c r="E40" s="184"/>
      <c r="F40" s="184"/>
      <c r="G40" s="184"/>
      <c r="H40" s="184"/>
      <c r="I40" s="44"/>
      <c r="K40" s="24" t="str">
        <f t="shared" si="0"/>
        <v>Attention ! A compléter.</v>
      </c>
    </row>
    <row r="41" spans="1:11" ht="17.25" customHeight="1" thickTop="1" thickBot="1" x14ac:dyDescent="0.3">
      <c r="A41" s="41"/>
      <c r="B41" s="93"/>
      <c r="C41" s="182" t="s">
        <v>19</v>
      </c>
      <c r="D41" s="183"/>
      <c r="E41" s="183"/>
      <c r="F41" s="183"/>
      <c r="G41" s="183"/>
      <c r="H41" s="183"/>
      <c r="I41" s="45"/>
      <c r="K41" s="24" t="str">
        <f t="shared" si="0"/>
        <v>Attention ! A compléter.</v>
      </c>
    </row>
    <row r="42" spans="1:11" ht="17.25" customHeight="1" thickTop="1" thickBot="1" x14ac:dyDescent="0.3">
      <c r="A42" s="41"/>
      <c r="B42" s="93"/>
      <c r="C42" s="182" t="s">
        <v>20</v>
      </c>
      <c r="D42" s="183"/>
      <c r="E42" s="183"/>
      <c r="F42" s="183"/>
      <c r="G42" s="183"/>
      <c r="H42" s="183"/>
      <c r="I42" s="45"/>
      <c r="K42" s="24" t="str">
        <f t="shared" si="0"/>
        <v>Attention ! A compléter.</v>
      </c>
    </row>
    <row r="43" spans="1:11" ht="17.25" customHeight="1" thickTop="1" thickBot="1" x14ac:dyDescent="0.3">
      <c r="A43" s="41"/>
      <c r="B43" s="94"/>
      <c r="C43" s="175" t="s">
        <v>21</v>
      </c>
      <c r="D43" s="176"/>
      <c r="E43" s="176"/>
      <c r="F43" s="176"/>
      <c r="G43" s="176"/>
      <c r="H43" s="176"/>
      <c r="I43" s="46"/>
      <c r="K43" s="24" t="str">
        <f t="shared" si="0"/>
        <v>Attention ! A compléter.</v>
      </c>
    </row>
    <row r="44" spans="1:11" s="42" customFormat="1" ht="16.5" thickTop="1" x14ac:dyDescent="0.25">
      <c r="A44" s="41"/>
      <c r="B44" s="95"/>
      <c r="C44" s="96"/>
      <c r="D44" s="97"/>
      <c r="E44" s="97"/>
      <c r="F44" s="97"/>
      <c r="G44" s="97"/>
      <c r="H44" s="97"/>
      <c r="I44" s="102"/>
      <c r="K44" s="24"/>
    </row>
    <row r="45" spans="1:11" ht="17.25" customHeight="1" thickBot="1" x14ac:dyDescent="0.3">
      <c r="B45" s="25"/>
      <c r="K45" s="24"/>
    </row>
    <row r="46" spans="1:11" ht="16.5" thickTop="1" x14ac:dyDescent="0.25">
      <c r="B46" s="189" t="s">
        <v>22</v>
      </c>
      <c r="C46" s="190"/>
      <c r="D46" s="190"/>
      <c r="E46" s="190"/>
      <c r="F46" s="190"/>
      <c r="G46" s="190"/>
      <c r="H46" s="190"/>
      <c r="I46" s="105" t="str">
        <f>I17</f>
        <v>Appréciation</v>
      </c>
      <c r="K46" s="24" t="str">
        <f t="shared" si="0"/>
        <v/>
      </c>
    </row>
    <row r="47" spans="1:11" ht="16.5" thickBot="1" x14ac:dyDescent="0.3">
      <c r="B47" s="191"/>
      <c r="C47" s="192"/>
      <c r="D47" s="192"/>
      <c r="E47" s="192"/>
      <c r="F47" s="192"/>
      <c r="G47" s="192"/>
      <c r="H47" s="192"/>
      <c r="I47" s="106">
        <f>I18</f>
        <v>6</v>
      </c>
      <c r="K47" s="24" t="str">
        <f t="shared" si="0"/>
        <v/>
      </c>
    </row>
    <row r="48" spans="1:11" ht="16.5" thickTop="1" x14ac:dyDescent="0.25">
      <c r="B48" s="185" t="s">
        <v>23</v>
      </c>
      <c r="C48" s="186"/>
      <c r="D48" s="186"/>
      <c r="E48" s="186"/>
      <c r="F48" s="186"/>
      <c r="G48" s="186"/>
      <c r="H48" s="186"/>
      <c r="I48" s="107"/>
      <c r="K48" s="24"/>
    </row>
    <row r="49" spans="1:11" ht="16.5" thickBot="1" x14ac:dyDescent="0.3">
      <c r="B49" s="187"/>
      <c r="C49" s="188"/>
      <c r="D49" s="188"/>
      <c r="E49" s="188"/>
      <c r="F49" s="188"/>
      <c r="G49" s="188"/>
      <c r="H49" s="188"/>
      <c r="I49" s="108"/>
      <c r="K49" s="24"/>
    </row>
    <row r="50" spans="1:11" ht="17.25" customHeight="1" thickTop="1" thickBot="1" x14ac:dyDescent="0.3">
      <c r="A50" s="41"/>
      <c r="B50" s="109"/>
      <c r="C50" s="205" t="s">
        <v>28</v>
      </c>
      <c r="D50" s="205"/>
      <c r="E50" s="205"/>
      <c r="F50" s="205"/>
      <c r="G50" s="205"/>
      <c r="H50" s="205"/>
      <c r="I50" s="7"/>
      <c r="K50" s="24" t="str">
        <f t="shared" si="0"/>
        <v>Attention ! A compléter.</v>
      </c>
    </row>
    <row r="51" spans="1:11" ht="17.25" customHeight="1" thickTop="1" thickBot="1" x14ac:dyDescent="0.3">
      <c r="A51" s="41"/>
      <c r="B51" s="109"/>
      <c r="C51" s="205" t="s">
        <v>29</v>
      </c>
      <c r="D51" s="206"/>
      <c r="E51" s="206"/>
      <c r="F51" s="206"/>
      <c r="G51" s="206"/>
      <c r="H51" s="206"/>
      <c r="I51" s="7"/>
      <c r="K51" s="24" t="str">
        <f t="shared" si="0"/>
        <v>Attention ! A compléter.</v>
      </c>
    </row>
    <row r="52" spans="1:11" ht="17.25" customHeight="1" thickTop="1" x14ac:dyDescent="0.25">
      <c r="B52" s="207" t="s">
        <v>27</v>
      </c>
      <c r="C52" s="208"/>
      <c r="D52" s="208"/>
      <c r="E52" s="208"/>
      <c r="F52" s="208"/>
      <c r="G52" s="208"/>
      <c r="H52" s="208"/>
      <c r="I52" s="112"/>
      <c r="K52" s="24"/>
    </row>
    <row r="53" spans="1:11" ht="16.5" thickBot="1" x14ac:dyDescent="0.3">
      <c r="B53" s="207"/>
      <c r="C53" s="208"/>
      <c r="D53" s="208"/>
      <c r="E53" s="208"/>
      <c r="F53" s="208"/>
      <c r="G53" s="208"/>
      <c r="H53" s="208"/>
      <c r="I53" s="108"/>
      <c r="K53" s="24"/>
    </row>
    <row r="54" spans="1:11" ht="17.25" customHeight="1" thickTop="1" thickBot="1" x14ac:dyDescent="0.3">
      <c r="A54" s="41"/>
      <c r="B54" s="109"/>
      <c r="C54" s="205" t="s">
        <v>82</v>
      </c>
      <c r="D54" s="206"/>
      <c r="E54" s="206"/>
      <c r="F54" s="206"/>
      <c r="G54" s="206"/>
      <c r="H54" s="206"/>
      <c r="I54" s="7"/>
      <c r="K54" s="24" t="str">
        <f t="shared" si="0"/>
        <v>Attention ! A compléter.</v>
      </c>
    </row>
    <row r="55" spans="1:11" ht="17.25" customHeight="1" thickTop="1" thickBot="1" x14ac:dyDescent="0.3">
      <c r="A55" s="41"/>
      <c r="B55" s="109"/>
      <c r="C55" s="205" t="s">
        <v>30</v>
      </c>
      <c r="D55" s="206"/>
      <c r="E55" s="206"/>
      <c r="F55" s="206"/>
      <c r="G55" s="206"/>
      <c r="H55" s="206"/>
      <c r="I55" s="7"/>
      <c r="K55" s="24" t="str">
        <f t="shared" si="0"/>
        <v>Attention ! A compléter.</v>
      </c>
    </row>
    <row r="56" spans="1:11" ht="17.25" customHeight="1" thickTop="1" thickBot="1" x14ac:dyDescent="0.3">
      <c r="A56" s="41"/>
      <c r="B56" s="109"/>
      <c r="C56" s="209" t="s">
        <v>31</v>
      </c>
      <c r="D56" s="210"/>
      <c r="E56" s="210"/>
      <c r="F56" s="210"/>
      <c r="G56" s="210"/>
      <c r="H56" s="210"/>
      <c r="I56" s="7"/>
      <c r="K56" s="24" t="str">
        <f t="shared" si="0"/>
        <v>Attention ! A compléter.</v>
      </c>
    </row>
    <row r="57" spans="1:11" ht="16.5" thickTop="1" x14ac:dyDescent="0.25">
      <c r="B57" s="110"/>
      <c r="C57" s="111"/>
      <c r="D57" s="111"/>
      <c r="E57" s="111"/>
      <c r="F57" s="111"/>
      <c r="G57" s="111"/>
      <c r="H57" s="111"/>
      <c r="I57" s="113"/>
      <c r="K57" s="24"/>
    </row>
    <row r="58" spans="1:11" ht="16.5" thickBot="1" x14ac:dyDescent="0.3">
      <c r="B58" s="30"/>
      <c r="C58" s="30"/>
      <c r="D58" s="30"/>
      <c r="E58" s="30"/>
      <c r="F58" s="30"/>
      <c r="G58" s="30"/>
      <c r="H58" s="30"/>
      <c r="I58" s="31"/>
      <c r="K58" s="24"/>
    </row>
    <row r="59" spans="1:11" ht="17.25" thickTop="1" thickBot="1" x14ac:dyDescent="0.3">
      <c r="B59" s="114" t="s">
        <v>63</v>
      </c>
      <c r="C59" s="115"/>
      <c r="D59" s="116"/>
      <c r="E59" s="116"/>
      <c r="F59" s="116"/>
      <c r="G59" s="116"/>
      <c r="H59" s="116"/>
      <c r="I59" s="117"/>
    </row>
    <row r="60" spans="1:11" ht="17.25" thickTop="1" thickBot="1" x14ac:dyDescent="0.3">
      <c r="B60" s="115"/>
      <c r="C60" s="115"/>
      <c r="D60" s="118" t="s">
        <v>4</v>
      </c>
      <c r="E60" s="118" t="s">
        <v>5</v>
      </c>
      <c r="F60" s="118" t="s">
        <v>6</v>
      </c>
      <c r="G60" s="118" t="s">
        <v>7</v>
      </c>
      <c r="H60" s="118" t="s">
        <v>51</v>
      </c>
      <c r="I60" s="118" t="s">
        <v>59</v>
      </c>
    </row>
    <row r="61" spans="1:11" ht="17.25" thickTop="1" thickBot="1" x14ac:dyDescent="0.3">
      <c r="B61" s="115" t="s">
        <v>56</v>
      </c>
      <c r="C61" s="115"/>
      <c r="D61" s="119">
        <f>COUNTIF($I$19:$I$44,"="&amp;D60)</f>
        <v>0</v>
      </c>
      <c r="E61" s="119">
        <f>COUNTIF($I$19:$I$44,"="&amp;E60)</f>
        <v>0</v>
      </c>
      <c r="F61" s="119">
        <f>COUNTIF($I$19:$I$44,"="&amp;F60)</f>
        <v>0</v>
      </c>
      <c r="G61" s="119">
        <f>COUNTIF($I$19:$I$44,"="&amp;G60)</f>
        <v>0</v>
      </c>
      <c r="H61" s="119">
        <f>COUNTIF($I$19:$I$44,"="&amp;H60)</f>
        <v>0</v>
      </c>
      <c r="I61" s="119">
        <f>(COUNTA(I19:I43)-COUNTIF(I19:I43,"Non pertinent"))</f>
        <v>0</v>
      </c>
    </row>
    <row r="62" spans="1:11" ht="17.25" thickTop="1" thickBot="1" x14ac:dyDescent="0.3">
      <c r="B62" s="115" t="s">
        <v>58</v>
      </c>
      <c r="C62" s="115"/>
      <c r="D62" s="119">
        <f>COUNTIF($I$50:$I$57,"="&amp;D60)</f>
        <v>0</v>
      </c>
      <c r="E62" s="119">
        <f>COUNTIF($I$50:$I$57,"="&amp;E60)</f>
        <v>0</v>
      </c>
      <c r="F62" s="119">
        <f>COUNTIF($I$50:$I$57,"="&amp;F60)</f>
        <v>0</v>
      </c>
      <c r="G62" s="119">
        <f>COUNTIF($I$50:$I$57,"="&amp;G60)</f>
        <v>0</v>
      </c>
      <c r="H62" s="119">
        <f>COUNTIF($I$50:$I$57,"="&amp;H60)</f>
        <v>0</v>
      </c>
      <c r="I62" s="119">
        <f>(COUNTA(I50:I56)-COUNTIF(I50:I56,"Non pertinent"))</f>
        <v>0</v>
      </c>
    </row>
    <row r="63" spans="1:11" ht="17.25" thickTop="1" thickBot="1" x14ac:dyDescent="0.3">
      <c r="B63" s="115" t="s">
        <v>57</v>
      </c>
      <c r="C63" s="115"/>
      <c r="D63" s="119">
        <f>COUNTIF($I$79:$I$94,"="&amp;D60)</f>
        <v>0</v>
      </c>
      <c r="E63" s="119">
        <f>COUNTIF($I$79:$I$94,"="&amp;E60)</f>
        <v>0</v>
      </c>
      <c r="F63" s="119">
        <f>COUNTIF($I$79:$I$94,"="&amp;F60)</f>
        <v>0</v>
      </c>
      <c r="G63" s="119">
        <f>COUNTIF($I$79:$I$94,"="&amp;G60)</f>
        <v>0</v>
      </c>
      <c r="H63" s="119">
        <f>COUNTIF($I$79:$I$94,"="&amp;H60)</f>
        <v>0</v>
      </c>
      <c r="I63" s="119">
        <f>(COUNTA(I79:I93)-COUNTIF(I79:I93,"Non pertinent"))</f>
        <v>0</v>
      </c>
    </row>
    <row r="64" spans="1:11" ht="17.25" thickTop="1" thickBot="1" x14ac:dyDescent="0.3">
      <c r="B64" s="114" t="s">
        <v>62</v>
      </c>
      <c r="C64" s="115"/>
      <c r="D64" s="119">
        <f>SUM(D61:D63)</f>
        <v>0</v>
      </c>
      <c r="E64" s="119">
        <f t="shared" ref="E64:I64" si="1">SUM(E61:E63)</f>
        <v>0</v>
      </c>
      <c r="F64" s="119">
        <f t="shared" si="1"/>
        <v>0</v>
      </c>
      <c r="G64" s="119">
        <f t="shared" si="1"/>
        <v>0</v>
      </c>
      <c r="H64" s="119">
        <f t="shared" si="1"/>
        <v>0</v>
      </c>
      <c r="I64" s="119">
        <f t="shared" si="1"/>
        <v>0</v>
      </c>
    </row>
    <row r="65" spans="2:11" ht="17.25" thickTop="1" thickBot="1" x14ac:dyDescent="0.3">
      <c r="B65" s="115"/>
      <c r="C65" s="115"/>
      <c r="D65" s="116"/>
      <c r="E65" s="116"/>
      <c r="F65" s="116"/>
      <c r="G65" s="116"/>
      <c r="H65" s="116"/>
      <c r="I65" s="117"/>
    </row>
    <row r="66" spans="2:11" ht="17.25" thickTop="1" thickBot="1" x14ac:dyDescent="0.3">
      <c r="B66" s="115"/>
      <c r="C66" s="115"/>
      <c r="D66" s="120" t="s">
        <v>60</v>
      </c>
      <c r="E66" s="120" t="s">
        <v>61</v>
      </c>
      <c r="F66" s="120" t="s">
        <v>49</v>
      </c>
      <c r="G66" s="120" t="s">
        <v>50</v>
      </c>
      <c r="H66" s="116"/>
      <c r="I66" s="117"/>
    </row>
    <row r="67" spans="2:11" ht="17.25" thickTop="1" thickBot="1" x14ac:dyDescent="0.3">
      <c r="B67" s="115" t="s">
        <v>56</v>
      </c>
      <c r="C67" s="115"/>
      <c r="D67" s="119">
        <f>F61+G61*2+H61*3</f>
        <v>0</v>
      </c>
      <c r="E67" s="119">
        <f>I61*3</f>
        <v>0</v>
      </c>
      <c r="F67" s="121" t="str">
        <f>IFERROR(D67/E67,"")</f>
        <v/>
      </c>
      <c r="G67" s="122" t="str">
        <f>IF(E67=0,"Non pertinent",IF(F67&gt;0.5,"Favorable","Défavorable"))</f>
        <v>Non pertinent</v>
      </c>
      <c r="H67" s="116"/>
      <c r="I67" s="117"/>
    </row>
    <row r="68" spans="2:11" ht="17.25" thickTop="1" thickBot="1" x14ac:dyDescent="0.3">
      <c r="B68" s="115" t="s">
        <v>58</v>
      </c>
      <c r="C68" s="115"/>
      <c r="D68" s="119">
        <f>F62+G62*2+H62*3</f>
        <v>0</v>
      </c>
      <c r="E68" s="119">
        <f>I62*3</f>
        <v>0</v>
      </c>
      <c r="F68" s="121" t="str">
        <f t="shared" ref="F68:F70" si="2">IFERROR(D68/E68,"")</f>
        <v/>
      </c>
      <c r="G68" s="122" t="str">
        <f t="shared" ref="G68:G69" si="3">IF(E68=0,"Non pertinent",IF(F68&gt;0.5,"Favorable","Défavorable"))</f>
        <v>Non pertinent</v>
      </c>
      <c r="H68" s="116"/>
      <c r="I68" s="117"/>
    </row>
    <row r="69" spans="2:11" ht="17.25" thickTop="1" thickBot="1" x14ac:dyDescent="0.3">
      <c r="B69" s="115" t="s">
        <v>57</v>
      </c>
      <c r="C69" s="115"/>
      <c r="D69" s="119">
        <f>F63+G63*2+H63*3</f>
        <v>0</v>
      </c>
      <c r="E69" s="119">
        <f>I63*3</f>
        <v>0</v>
      </c>
      <c r="F69" s="121" t="str">
        <f t="shared" si="2"/>
        <v/>
      </c>
      <c r="G69" s="122" t="str">
        <f t="shared" si="3"/>
        <v>Non pertinent</v>
      </c>
      <c r="H69" s="116"/>
      <c r="I69" s="117"/>
    </row>
    <row r="70" spans="2:11" ht="17.25" thickTop="1" thickBot="1" x14ac:dyDescent="0.3">
      <c r="B70" s="114" t="s">
        <v>62</v>
      </c>
      <c r="C70" s="123"/>
      <c r="D70" s="124">
        <f>SUM(D67:D69)</f>
        <v>0</v>
      </c>
      <c r="E70" s="125">
        <f>SUM(E67:E69)</f>
        <v>0</v>
      </c>
      <c r="F70" s="126" t="str">
        <f t="shared" si="2"/>
        <v/>
      </c>
      <c r="G70" s="127" t="str">
        <f>IF(E70=0,"Non pertinent",IF(AND(F67&gt;0.5,F68&gt;0.5,F69&gt;0.5),"Favorable","Défavorable"))</f>
        <v>Non pertinent</v>
      </c>
      <c r="H70" s="123"/>
      <c r="I70" s="117"/>
    </row>
    <row r="71" spans="2:11" ht="17.25" thickTop="1" thickBot="1" x14ac:dyDescent="0.3">
      <c r="B71" s="114"/>
      <c r="C71" s="123"/>
      <c r="D71" s="128"/>
      <c r="E71" s="129"/>
      <c r="F71" s="130"/>
      <c r="G71" s="131"/>
      <c r="H71" s="123"/>
      <c r="I71" s="117"/>
    </row>
    <row r="72" spans="2:11" ht="17.25" thickTop="1" thickBot="1" x14ac:dyDescent="0.3">
      <c r="B72" s="114" t="s">
        <v>65</v>
      </c>
      <c r="C72" s="123"/>
      <c r="D72" s="124" t="e" cm="1">
        <f t="array" aca="1" ref="D72" ca="1">VLOOKUP(INDIRECT("$D$8"),_xlfn.ANCHORARRAY('Synthèse classée'!B10),11,FALSE)</f>
        <v>#N/A</v>
      </c>
      <c r="E72" s="129"/>
      <c r="F72" s="130"/>
      <c r="G72" s="131"/>
      <c r="H72" s="123"/>
      <c r="I72" s="117"/>
    </row>
    <row r="73" spans="2:11" ht="17.25" thickTop="1" thickBot="1" x14ac:dyDescent="0.3">
      <c r="B73" s="132"/>
      <c r="C73" s="115"/>
      <c r="D73" s="116"/>
      <c r="E73" s="115"/>
      <c r="F73" s="116"/>
      <c r="G73" s="116"/>
      <c r="H73" s="115"/>
      <c r="I73" s="117"/>
    </row>
    <row r="74" spans="2:11" ht="17.25" thickTop="1" thickBot="1" x14ac:dyDescent="0.3"/>
    <row r="75" spans="2:11" ht="16.5" thickTop="1" x14ac:dyDescent="0.25">
      <c r="B75" s="193" t="s">
        <v>39</v>
      </c>
      <c r="C75" s="194"/>
      <c r="D75" s="194"/>
      <c r="E75" s="194"/>
      <c r="F75" s="194"/>
      <c r="G75" s="194"/>
      <c r="H75" s="194"/>
      <c r="I75" s="133"/>
    </row>
    <row r="76" spans="2:11" ht="14.25" customHeight="1" thickBot="1" x14ac:dyDescent="0.3">
      <c r="B76" s="195"/>
      <c r="C76" s="196"/>
      <c r="D76" s="196"/>
      <c r="E76" s="196"/>
      <c r="F76" s="196"/>
      <c r="G76" s="196"/>
      <c r="H76" s="196"/>
      <c r="I76" s="134"/>
    </row>
    <row r="77" spans="2:11" ht="16.5" thickTop="1" x14ac:dyDescent="0.25">
      <c r="B77" s="197" t="s">
        <v>41</v>
      </c>
      <c r="C77" s="198"/>
      <c r="D77" s="198"/>
      <c r="E77" s="198"/>
      <c r="F77" s="198"/>
      <c r="G77" s="198"/>
      <c r="H77" s="198"/>
      <c r="I77" s="135" t="str">
        <f>I17</f>
        <v>Appréciation</v>
      </c>
    </row>
    <row r="78" spans="2:11" ht="16.5" thickBot="1" x14ac:dyDescent="0.3">
      <c r="B78" s="199"/>
      <c r="C78" s="200"/>
      <c r="D78" s="200"/>
      <c r="E78" s="200"/>
      <c r="F78" s="200"/>
      <c r="G78" s="200"/>
      <c r="H78" s="200"/>
      <c r="I78" s="136">
        <f>I18</f>
        <v>6</v>
      </c>
    </row>
    <row r="79" spans="2:11" ht="17.25" thickTop="1" thickBot="1" x14ac:dyDescent="0.3">
      <c r="B79" s="137"/>
      <c r="C79" s="138" t="s">
        <v>40</v>
      </c>
      <c r="D79" s="139"/>
      <c r="E79" s="139"/>
      <c r="F79" s="139"/>
      <c r="G79" s="139"/>
      <c r="H79" s="139"/>
      <c r="I79" s="43"/>
      <c r="K79" s="24" t="str">
        <f t="shared" ref="K79:K93" si="4">IF(ISBLANK(I79),"Attention ! A compléter.","")</f>
        <v>Attention ! A compléter.</v>
      </c>
    </row>
    <row r="80" spans="2:11" ht="17.25" thickTop="1" thickBot="1" x14ac:dyDescent="0.3">
      <c r="B80" s="137"/>
      <c r="C80" s="138" t="s">
        <v>40</v>
      </c>
      <c r="D80" s="139"/>
      <c r="E80" s="139"/>
      <c r="F80" s="139"/>
      <c r="G80" s="139"/>
      <c r="H80" s="139"/>
      <c r="I80" s="43"/>
      <c r="K80" s="24" t="str">
        <f t="shared" si="4"/>
        <v>Attention ! A compléter.</v>
      </c>
    </row>
    <row r="81" spans="2:11" ht="17.25" thickTop="1" thickBot="1" x14ac:dyDescent="0.3">
      <c r="B81" s="137"/>
      <c r="C81" s="138" t="s">
        <v>40</v>
      </c>
      <c r="D81" s="139"/>
      <c r="E81" s="139"/>
      <c r="F81" s="139"/>
      <c r="G81" s="139"/>
      <c r="H81" s="139"/>
      <c r="I81" s="43"/>
      <c r="K81" s="24" t="str">
        <f t="shared" si="4"/>
        <v>Attention ! A compléter.</v>
      </c>
    </row>
    <row r="82" spans="2:11" ht="17.25" thickTop="1" thickBot="1" x14ac:dyDescent="0.3">
      <c r="B82" s="139"/>
      <c r="C82" s="140"/>
      <c r="D82" s="141"/>
      <c r="E82" s="141"/>
      <c r="F82" s="141"/>
      <c r="G82" s="141"/>
      <c r="H82" s="141"/>
      <c r="I82" s="144"/>
      <c r="K82" s="24"/>
    </row>
    <row r="83" spans="2:11" ht="16.5" thickTop="1" x14ac:dyDescent="0.25">
      <c r="B83" s="201" t="s">
        <v>42</v>
      </c>
      <c r="C83" s="202"/>
      <c r="D83" s="202"/>
      <c r="E83" s="202"/>
      <c r="F83" s="202"/>
      <c r="G83" s="202"/>
      <c r="H83" s="202"/>
      <c r="I83" s="145"/>
      <c r="K83" s="24"/>
    </row>
    <row r="84" spans="2:11" ht="16.5" thickBot="1" x14ac:dyDescent="0.3">
      <c r="B84" s="203"/>
      <c r="C84" s="204"/>
      <c r="D84" s="204"/>
      <c r="E84" s="204"/>
      <c r="F84" s="204"/>
      <c r="G84" s="204"/>
      <c r="H84" s="204"/>
      <c r="I84" s="136"/>
      <c r="K84" s="24"/>
    </row>
    <row r="85" spans="2:11" ht="17.25" thickTop="1" thickBot="1" x14ac:dyDescent="0.3">
      <c r="B85" s="137"/>
      <c r="C85" s="138" t="s">
        <v>40</v>
      </c>
      <c r="D85" s="139"/>
      <c r="E85" s="139"/>
      <c r="F85" s="139"/>
      <c r="G85" s="139"/>
      <c r="H85" s="139"/>
      <c r="I85" s="43"/>
      <c r="K85" s="24" t="str">
        <f t="shared" si="4"/>
        <v>Attention ! A compléter.</v>
      </c>
    </row>
    <row r="86" spans="2:11" ht="17.25" thickTop="1" thickBot="1" x14ac:dyDescent="0.3">
      <c r="B86" s="137"/>
      <c r="C86" s="138" t="s">
        <v>40</v>
      </c>
      <c r="D86" s="139"/>
      <c r="E86" s="139"/>
      <c r="F86" s="139"/>
      <c r="G86" s="139"/>
      <c r="H86" s="139"/>
      <c r="I86" s="43"/>
      <c r="K86" s="24" t="str">
        <f t="shared" si="4"/>
        <v>Attention ! A compléter.</v>
      </c>
    </row>
    <row r="87" spans="2:11" ht="17.25" thickTop="1" thickBot="1" x14ac:dyDescent="0.3">
      <c r="B87" s="137"/>
      <c r="C87" s="138" t="s">
        <v>40</v>
      </c>
      <c r="D87" s="139"/>
      <c r="E87" s="139"/>
      <c r="F87" s="139"/>
      <c r="G87" s="139"/>
      <c r="H87" s="139"/>
      <c r="I87" s="43"/>
      <c r="K87" s="24" t="str">
        <f t="shared" si="4"/>
        <v>Attention ! A compléter.</v>
      </c>
    </row>
    <row r="88" spans="2:11" ht="17.25" thickTop="1" thickBot="1" x14ac:dyDescent="0.3">
      <c r="B88" s="139"/>
      <c r="C88" s="140"/>
      <c r="D88" s="141"/>
      <c r="E88" s="141"/>
      <c r="F88" s="141"/>
      <c r="G88" s="141"/>
      <c r="H88" s="141"/>
      <c r="I88" s="144"/>
      <c r="K88" s="24"/>
    </row>
    <row r="89" spans="2:11" ht="16.5" thickTop="1" x14ac:dyDescent="0.25">
      <c r="B89" s="201" t="s">
        <v>43</v>
      </c>
      <c r="C89" s="202"/>
      <c r="D89" s="202"/>
      <c r="E89" s="202"/>
      <c r="F89" s="202"/>
      <c r="G89" s="202"/>
      <c r="H89" s="202"/>
      <c r="I89" s="145"/>
      <c r="K89" s="24"/>
    </row>
    <row r="90" spans="2:11" ht="16.5" thickBot="1" x14ac:dyDescent="0.3">
      <c r="B90" s="203"/>
      <c r="C90" s="204"/>
      <c r="D90" s="204"/>
      <c r="E90" s="204"/>
      <c r="F90" s="204"/>
      <c r="G90" s="204"/>
      <c r="H90" s="204"/>
      <c r="I90" s="136"/>
      <c r="K90" s="24"/>
    </row>
    <row r="91" spans="2:11" ht="17.25" thickTop="1" thickBot="1" x14ac:dyDescent="0.3">
      <c r="B91" s="137"/>
      <c r="C91" s="138" t="s">
        <v>40</v>
      </c>
      <c r="D91" s="139"/>
      <c r="E91" s="139"/>
      <c r="F91" s="139"/>
      <c r="G91" s="139"/>
      <c r="H91" s="139"/>
      <c r="I91" s="43"/>
      <c r="K91" s="24" t="str">
        <f t="shared" si="4"/>
        <v>Attention ! A compléter.</v>
      </c>
    </row>
    <row r="92" spans="2:11" ht="17.25" thickTop="1" thickBot="1" x14ac:dyDescent="0.3">
      <c r="B92" s="137"/>
      <c r="C92" s="138" t="s">
        <v>40</v>
      </c>
      <c r="D92" s="139"/>
      <c r="E92" s="139"/>
      <c r="F92" s="139"/>
      <c r="G92" s="139"/>
      <c r="H92" s="139"/>
      <c r="I92" s="43"/>
      <c r="K92" s="24" t="str">
        <f t="shared" si="4"/>
        <v>Attention ! A compléter.</v>
      </c>
    </row>
    <row r="93" spans="2:11" ht="17.25" thickTop="1" thickBot="1" x14ac:dyDescent="0.3">
      <c r="B93" s="137"/>
      <c r="C93" s="138" t="s">
        <v>40</v>
      </c>
      <c r="D93" s="139"/>
      <c r="E93" s="139"/>
      <c r="F93" s="139"/>
      <c r="G93" s="139"/>
      <c r="H93" s="139"/>
      <c r="I93" s="43"/>
      <c r="K93" s="24" t="str">
        <f t="shared" si="4"/>
        <v>Attention ! A compléter.</v>
      </c>
    </row>
    <row r="94" spans="2:11" ht="17.25" thickTop="1" thickBot="1" x14ac:dyDescent="0.3">
      <c r="B94" s="139"/>
      <c r="C94" s="140"/>
      <c r="D94" s="141"/>
      <c r="E94" s="141"/>
      <c r="F94" s="141"/>
      <c r="G94" s="141"/>
      <c r="H94" s="141"/>
      <c r="I94" s="144">
        <f>COUNTIF(I91:I93,"x")</f>
        <v>0</v>
      </c>
    </row>
    <row r="95" spans="2:11" ht="16.5" thickTop="1" x14ac:dyDescent="0.25">
      <c r="B95" s="142"/>
      <c r="C95" s="142"/>
      <c r="D95" s="143"/>
      <c r="E95" s="143"/>
      <c r="F95" s="143"/>
      <c r="G95" s="143"/>
      <c r="H95" s="143"/>
      <c r="I95" s="146"/>
    </row>
  </sheetData>
  <sheetProtection algorithmName="SHA-512" hashValue="vR/7Fh98jJmj4dEyjNS7up8RTj4mViKJgnJYUMURUBbSFpKhL2iaIRm+MO6ed20I80OwxYQel/2HU5lYVJxtpA==" saltValue="TkDfWj4Ti/ZlTaRTpiBt/g==" spinCount="100000" sheet="1" objects="1" scenarios="1"/>
  <mergeCells count="39">
    <mergeCell ref="B75:H76"/>
    <mergeCell ref="B77:H78"/>
    <mergeCell ref="B83:H84"/>
    <mergeCell ref="B89:H90"/>
    <mergeCell ref="C50:H50"/>
    <mergeCell ref="C51:H51"/>
    <mergeCell ref="B52:H53"/>
    <mergeCell ref="C54:H54"/>
    <mergeCell ref="C55:H55"/>
    <mergeCell ref="C56:H56"/>
    <mergeCell ref="B48:H49"/>
    <mergeCell ref="B32:H33"/>
    <mergeCell ref="C34:H34"/>
    <mergeCell ref="C35:H35"/>
    <mergeCell ref="C36:H36"/>
    <mergeCell ref="C37:H37"/>
    <mergeCell ref="B38:H39"/>
    <mergeCell ref="C40:H40"/>
    <mergeCell ref="C41:H41"/>
    <mergeCell ref="C42:H42"/>
    <mergeCell ref="C43:H43"/>
    <mergeCell ref="B46:H47"/>
    <mergeCell ref="C31:H31"/>
    <mergeCell ref="B17:H18"/>
    <mergeCell ref="C19:H19"/>
    <mergeCell ref="C20:H20"/>
    <mergeCell ref="C21:H21"/>
    <mergeCell ref="B22:H23"/>
    <mergeCell ref="C24:H24"/>
    <mergeCell ref="C25:H25"/>
    <mergeCell ref="C26:H26"/>
    <mergeCell ref="B27:H28"/>
    <mergeCell ref="C29:H29"/>
    <mergeCell ref="C30:H30"/>
    <mergeCell ref="B6:I6"/>
    <mergeCell ref="B15:H16"/>
    <mergeCell ref="D9:I9"/>
    <mergeCell ref="D10:I10"/>
    <mergeCell ref="D11:E11"/>
  </mergeCells>
  <conditionalFormatting sqref="G67:G72">
    <cfRule type="containsText" dxfId="2" priority="3" operator="containsText" text="non pertinent">
      <formula>NOT(ISERROR(SEARCH("non pertinent",G67)))</formula>
    </cfRule>
  </conditionalFormatting>
  <conditionalFormatting sqref="D67:F72">
    <cfRule type="cellIs" dxfId="1" priority="2" operator="equal">
      <formula>0</formula>
    </cfRule>
  </conditionalFormatting>
  <conditionalFormatting sqref="D61:I64">
    <cfRule type="cellIs" dxfId="0" priority="1" operator="equal">
      <formula>0</formula>
    </cfRule>
  </conditionalFormatting>
  <dataValidations count="1">
    <dataValidation type="list" allowBlank="1" showInputMessage="1" showErrorMessage="1" sqref="I19:I21 I24:I26 I29:I31 I34:I37 I40:I43 I50:I51 I54:I56 I79:I81 I85:I87 I91:I93" xr:uid="{63D7DD55-E897-461B-A8DD-F3F8651D33E1}">
      <formula1>"Non pertinent,Très faible,Faible,Moyen,Elevé"</formula1>
    </dataValidation>
  </dataValidations>
  <printOptions horizontalCentered="1"/>
  <pageMargins left="0.39370078740157483" right="0.39370078740157483" top="0.39370078740157483" bottom="0.59055118110236227" header="0.19685039370078741" footer="0.39370078740157483"/>
  <pageSetup paperSize="9" scale="57" fitToHeight="0" orientation="portrait" r:id="rId1"/>
  <rowBreaks count="1" manualBreakCount="1">
    <brk id="73" min="1" max="8" man="1"/>
  </rowBreaks>
  <drawing r:id="rId2"/>
  <legacyDrawing r:id="rId3"/>
  <controls>
    <mc:AlternateContent xmlns:mc="http://schemas.openxmlformats.org/markup-compatibility/2006">
      <mc:Choice Requires="x14">
        <control shapeId="2050" r:id="rId4" name="CommandButton1">
          <controlPr defaultSize="0" print="0" autoLine="0" r:id="rId5">
            <anchor moveWithCells="1">
              <from>
                <xdr:col>10</xdr:col>
                <xdr:colOff>0</xdr:colOff>
                <xdr:row>1</xdr:row>
                <xdr:rowOff>628650</xdr:rowOff>
              </from>
              <to>
                <xdr:col>11</xdr:col>
                <xdr:colOff>0</xdr:colOff>
                <xdr:row>2</xdr:row>
                <xdr:rowOff>0</xdr:rowOff>
              </to>
            </anchor>
          </controlPr>
        </control>
      </mc:Choice>
      <mc:Fallback>
        <control shapeId="2050" r:id="rId4" name="CommandButton1"/>
      </mc:Fallback>
    </mc:AlternateContent>
    <mc:AlternateContent xmlns:mc="http://schemas.openxmlformats.org/markup-compatibility/2006">
      <mc:Choice Requires="x14">
        <control shapeId="2049" r:id="rId6" name="Générer">
          <controlPr defaultSize="0" print="0" autoLine="0" r:id="rId7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11</xdr:col>
                <xdr:colOff>0</xdr:colOff>
                <xdr:row>1</xdr:row>
                <xdr:rowOff>381000</xdr:rowOff>
              </to>
            </anchor>
          </controlPr>
        </control>
      </mc:Choice>
      <mc:Fallback>
        <control shapeId="2049" r:id="rId6" name="Génér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86264438B4945858588D97B0CAF1D" ma:contentTypeVersion="13" ma:contentTypeDescription="Crée un document." ma:contentTypeScope="" ma:versionID="08ac1705fedf48a9bc4830cfe7b49290">
  <xsd:schema xmlns:xsd="http://www.w3.org/2001/XMLSchema" xmlns:xs="http://www.w3.org/2001/XMLSchema" xmlns:p="http://schemas.microsoft.com/office/2006/metadata/properties" xmlns:ns2="aa3cb65a-d075-4dba-9496-e5b266ea378e" xmlns:ns3="3c6efe15-3d4e-4751-9a0d-5e67905b79f2" targetNamespace="http://schemas.microsoft.com/office/2006/metadata/properties" ma:root="true" ma:fieldsID="17687aa1c8c57cedd16f9e6e8a8684e1" ns2:_="" ns3:_="">
    <xsd:import namespace="aa3cb65a-d075-4dba-9496-e5b266ea378e"/>
    <xsd:import namespace="3c6efe15-3d4e-4751-9a0d-5e67905b7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b65a-d075-4dba-9496-e5b266ea3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d7639ba1-abb6-4a31-8bf3-4a1fed5d1b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efe15-3d4e-4751-9a0d-5e67905b7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5c1f56c-030c-4cf4-8036-89840bd326a3}" ma:internalName="TaxCatchAll" ma:showField="CatchAllData" ma:web="3c6efe15-3d4e-4751-9a0d-5e67905b7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3cb65a-d075-4dba-9496-e5b266ea378e">
      <Terms xmlns="http://schemas.microsoft.com/office/infopath/2007/PartnerControls"/>
    </lcf76f155ced4ddcb4097134ff3c332f>
    <TaxCatchAll xmlns="3c6efe15-3d4e-4751-9a0d-5e67905b79f2" xsi:nil="true"/>
  </documentManagement>
</p:properties>
</file>

<file path=customXml/itemProps1.xml><?xml version="1.0" encoding="utf-8"?>
<ds:datastoreItem xmlns:ds="http://schemas.openxmlformats.org/officeDocument/2006/customXml" ds:itemID="{0F5944D3-F3BA-4F63-B3EF-619A9F403D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8BE32B-0B7B-4B9C-B7A0-F3DD70B9A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3cb65a-d075-4dba-9496-e5b266ea378e"/>
    <ds:schemaRef ds:uri="3c6efe15-3d4e-4751-9a0d-5e67905b7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A0881-81A5-4ED8-9902-D1F083C00545}">
  <ds:schemaRefs>
    <ds:schemaRef ds:uri="http://schemas.microsoft.com/office/2006/metadata/properties"/>
    <ds:schemaRef ds:uri="http://schemas.microsoft.com/office/infopath/2007/PartnerControls"/>
    <ds:schemaRef ds:uri="aa3cb65a-d075-4dba-9496-e5b266ea378e"/>
    <ds:schemaRef ds:uri="3c6efe15-3d4e-4751-9a0d-5e67905b79f2"/>
  </ds:schemaRefs>
</ds:datastoreItem>
</file>

<file path=docMetadata/LabelInfo.xml><?xml version="1.0" encoding="utf-8"?>
<clbl:labelList xmlns:clbl="http://schemas.microsoft.com/office/2020/mipLabelMetadata">
  <clbl:label id="{5a399f59-4fb0-4c58-b63e-f94bfc24371c}" enabled="0" method="" siteId="{5a399f59-4fb0-4c58-b63e-f94bfc24371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Notice</vt:lpstr>
      <vt:lpstr>Synthèse</vt:lpstr>
      <vt:lpstr>Synthèse classée</vt:lpstr>
      <vt:lpstr>IDFxxxxxx</vt:lpstr>
      <vt:lpstr>IDFxxxxxx!Zone_d_impression</vt:lpstr>
      <vt:lpstr>Notice!Zone_d_impression</vt:lpstr>
      <vt:lpstr>Synthèse!Zone_d_impression</vt:lpstr>
      <vt:lpstr>'Synthèse classée'!Zone_d_impression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BROSZKO Frederic</dc:creator>
  <cp:lastModifiedBy>Brun Isabelle</cp:lastModifiedBy>
  <cp:lastPrinted>2023-12-29T09:30:45Z</cp:lastPrinted>
  <dcterms:created xsi:type="dcterms:W3CDTF">2022-09-28T07:34:40Z</dcterms:created>
  <dcterms:modified xsi:type="dcterms:W3CDTF">2024-02-02T15:40:09Z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0x010100BD686264438B4945858588D97B0CAF1D</vt:lpwstr>
  </property>
</Properties>
</file>